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02" documentId="120_S{2AC9BD13-BADA-5192-A53E-5A8FF88502F6}" xr6:coauthVersionLast="47" xr6:coauthVersionMax="47" xr10:uidLastSave="{B153A3D0-8514-4285-B80D-3AEC90B0C2C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<sst xmlns="http://schemas.openxmlformats.org/spreadsheetml/2006/main" count="181536" uniqueCount="39146">
  <si>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</si>
  <si>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</si>
  <si>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</si>
  <si>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</si>
  <si>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</si>
  <si>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</si>
  <si>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</si>
  <si>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</si>
  <si>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</si>
  <si>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</si>
  <si>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</si>
  <si>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</si>
  <si>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</si>
  <si>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</si>
  <si>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</si>
  <si>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</si>
  <si>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</si>
  <si>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</si>
  <si>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</si>
  <si>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</si>
  <si>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</si>
  <si>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</si>
  <si>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</si>
  <si>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</si>
  <si>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</si>
  <si>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</si>
  <si>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</si>
  <si>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</si>
  <si>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</si>
  <si>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</si>
  <si>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</si>
  <si>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</si>
  <si>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</si>
  <si>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</si>
  <si>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</si>
  <si>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</si>
  <si>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</si>
  <si>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</si>
  <si>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</si>
  <si>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</si>
  <si>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</si>
  <si>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</si>
  <si>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</si>
  <si>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</si>
  <si>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</si>
  <si>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</si>
  <si>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</si>
  <si>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</si>
  <si>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</si>
  <si>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</si>
  <si>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</si>
  <si>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</si>
  <si>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</si>
  <si>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</si>
  <si>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</si>
  <si>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</si>
  <si>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</si>
  <si>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</si>
  <si>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</si>
  <si>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</si>
  <si>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</si>
  <si>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</si>
  <si>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</si>
  <si>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</si>
  <si>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</si>
  <si>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</si>
  <si>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</si>
  <si>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</si>
  <si>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</si>
  <si>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</si>
  <si>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</si>
  <si>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</si>
  <si>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</si>
  <si>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</si>
  <si>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</si>
  <si>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</si>
  <si>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</si>
  <si>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</si>
  <si>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</si>
  <si>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</si>
  <si>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</si>
  <si>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</si>
  <si>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</si>
  <si>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</si>
  <si>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</si>
  <si>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</si>
  <si>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</si>
  <si>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</si>
  <si>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</si>
  <si>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</si>
  <si>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</si>
  <si>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</si>
  <si>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</si>
  <si>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</si>
  <si>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</si>
  <si>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</si>
  <si>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</si>
  <si>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</si>
  <si>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</si>
  <si>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</si>
  <si>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</si>
  <si>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</si>
  <si>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</si>
  <si>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</si>
  <si>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</si>
  <si>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</si>
  <si>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</si>
  <si>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</si>
  <si>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</si>
  <si>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</si>
  <si>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</si>
  <si>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</si>
  <si>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</si>
  <si>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</si>
  <si>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</si>
  <si>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</si>
  <si>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</si>
  <si>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</si>
  <si>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</si>
  <si>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</si>
  <si>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</si>
  <si>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</si>
  <si>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</si>
  <si>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</si>
  <si>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</si>
  <si>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</si>
  <si>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</si>
  <si>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</si>
  <si>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</si>
  <si>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</si>
  <si>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</si>
  <si>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</si>
  <si>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</si>
  <si>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</si>
  <si>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</si>
  <si>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</si>
  <si>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</si>
  <si>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</si>
  <si>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</si>
  <si>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</si>
  <si>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</si>
  <si>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</si>
  <si>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</si>
  <si>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</si>
  <si>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</si>
  <si>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</si>
  <si>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</si>
  <si>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</si>
  <si>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</si>
  <si>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</si>
  <si>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</si>
  <si>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</si>
  <si>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</si>
  <si>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</si>
  <si>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</si>
  <si>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</si>
  <si>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</si>
  <si>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</si>
  <si>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</si>
  <si>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</si>
  <si>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</si>
  <si>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</si>
  <si>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</si>
  <si>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</si>
  <si>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</si>
  <si>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</si>
  <si>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</si>
  <si>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</si>
  <si>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</si>
  <si>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</si>
  <si>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</si>
  <si>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</si>
  <si>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</si>
  <si>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</si>
  <si>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</si>
  <si>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</si>
  <si>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</si>
  <si>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</si>
  <si>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</si>
  <si>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</si>
  <si>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</si>
  <si>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</si>
  <si>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</si>
  <si>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</si>
  <si>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</si>
  <si>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</si>
  <si>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</si>
  <si>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</si>
  <si>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</si>
  <si>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</si>
  <si>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</si>
  <si>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</si>
  <si>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</si>
  <si>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</si>
  <si>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</si>
  <si>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</si>
  <si>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</si>
  <si>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</si>
  <si>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</si>
  <si>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</si>
  <si>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</si>
  <si>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</si>
  <si>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</si>
  <si>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</si>
  <si>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</si>
  <si>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</si>
  <si>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</si>
  <si>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</si>
  <si>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</si>
  <si>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</si>
  <si>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</si>
  <si>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</si>
  <si>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</si>
  <si>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</si>
  <si>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</si>
  <si>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</si>
  <si>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</si>
  <si>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</si>
  <si>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</si>
  <si>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</si>
  <si>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</si>
  <si>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</si>
  <si>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</si>
  <si>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</si>
  <si>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</si>
  <si>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</si>
  <si>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</si>
  <si>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</si>
  <si>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</si>
  <si>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</si>
  <si>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</si>
  <si>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</si>
  <si>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</si>
  <si>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</si>
  <si>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</si>
  <si>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</si>
  <si>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</si>
  <si>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</si>
  <si>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</si>
  <si>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</si>
  <si>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</si>
  <si>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</si>
  <si>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</si>
  <si>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</si>
  <si>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</si>
  <si>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</si>
  <si>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</si>
  <si>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</si>
  <si>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</si>
  <si>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</si>
  <si>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</si>
  <si>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</si>
  <si>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</si>
  <si>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</si>
  <si>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</si>
  <si>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</si>
  <si>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</si>
  <si>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</si>
  <si>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</si>
  <si>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</si>
  <si>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</si>
  <si>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</si>
  <si>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</si>
  <si>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</si>
  <si>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</si>
  <si>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</si>
  <si>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</si>
  <si>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</si>
  <si>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</si>
  <si>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</si>
  <si>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</si>
  <si>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</si>
  <si>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</si>
  <si>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</si>
  <si>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</si>
  <si>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</si>
  <si>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</si>
  <si>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</si>
  <si>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</si>
  <si>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</si>
  <si>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</si>
  <si>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</si>
  <si>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</si>
  <si>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</si>
  <si>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</si>
  <si>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</si>
  <si>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</si>
  <si>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</si>
  <si>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</si>
  <si>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</si>
  <si>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</si>
  <si>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</si>
  <si>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</si>
  <si>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</si>
  <si>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</si>
  <si>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</si>
  <si>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</si>
  <si>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</si>
  <si>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</si>
  <si>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</si>
  <si>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</si>
  <si>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</si>
  <si>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</si>
  <si>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</si>
  <si>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</si>
  <si>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</si>
  <si>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</si>
  <si>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</si>
  <si>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</si>
  <si>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</si>
  <si>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</si>
  <si>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</si>
  <si>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</si>
  <si>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</si>
  <si>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</si>
  <si>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</si>
  <si>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</si>
  <si>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</si>
  <si>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</si>
  <si>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</si>
  <si>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</si>
  <si>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</si>
  <si>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</si>
  <si>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</si>
  <si>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</si>
  <si>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</si>
  <si>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</si>
  <si>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</si>
  <si>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</si>
  <si>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</si>
  <si>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</si>
  <si>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</si>
  <si>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</si>
  <si>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</si>
  <si>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</si>
  <si>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</si>
  <si>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</si>
  <si>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</si>
  <si>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</si>
  <si>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</si>
  <si>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</si>
  <si>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</si>
  <si>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</si>
  <si>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</si>
  <si>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</si>
  <si>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</si>
  <si>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</si>
  <si>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</si>
  <si>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</si>
  <si>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</si>
  <si>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</si>
  <si>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</si>
  <si>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</si>
  <si>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</si>
  <si>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</si>
  <si>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</si>
  <si>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</si>
  <si>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</si>
  <si>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</si>
  <si>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</si>
  <si>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</si>
  <si>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</si>
  <si>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</si>
  <si>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</si>
  <si>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</si>
  <si>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</si>
  <si>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</si>
  <si>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</si>
  <si>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</si>
  <si>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</si>
  <si>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</si>
  <si>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</si>
  <si>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</si>
  <si>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</si>
  <si>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</si>
  <si>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</si>
  <si>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</si>
  <si>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</si>
  <si>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</si>
  <si>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</si>
  <si>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</si>
  <si>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</si>
  <si>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</si>
  <si>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</si>
  <si>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</si>
  <si>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</si>
  <si>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</si>
  <si>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</si>
  <si>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</si>
  <si>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</si>
  <si>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</si>
  <si>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</si>
  <si>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</si>
  <si>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</si>
  <si>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</si>
  <si>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</si>
  <si>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</si>
  <si>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</si>
  <si>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</si>
  <si>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</si>
  <si>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</si>
  <si>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</si>
  <si>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</si>
  <si>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</si>
  <si>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</si>
  <si>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</si>
  <si>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</si>
  <si>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</si>
  <si>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</si>
  <si>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</si>
  <si>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</si>
  <si>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</si>
  <si>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</si>
  <si>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</si>
  <si>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</si>
  <si>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</si>
  <si>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</si>
  <si>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</si>
  <si>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</si>
  <si>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</si>
  <si>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</si>
  <si>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</si>
  <si>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</si>
  <si>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</si>
  <si>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</si>
  <si>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</si>
  <si>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</si>
  <si>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</si>
  <si>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</si>
  <si>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</si>
  <si>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</si>
  <si>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</si>
  <si>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</si>
  <si>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</si>
  <si>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</si>
  <si>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</si>
  <si>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</si>
  <si>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</si>
  <si>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</si>
  <si>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</si>
  <si>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</si>
  <si>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</si>
  <si>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</si>
  <si>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</si>
  <si>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</si>
  <si>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</si>
  <si>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</si>
  <si>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</si>
  <si>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</si>
  <si>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</si>
  <si>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</si>
  <si>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</si>
  <si>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</si>
  <si>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</si>
  <si>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</si>
  <si>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</si>
  <si>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</si>
  <si>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</si>
  <si>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</si>
  <si>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</si>
  <si>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</si>
  <si>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</si>
  <si>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</si>
  <si>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</si>
  <si>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</si>
  <si>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</si>
  <si>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</si>
  <si>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</si>
  <si>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</si>
  <si>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</si>
  <si>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</si>
  <si>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</si>
  <si>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</si>
  <si>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</si>
  <si>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</si>
  <si>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</si>
  <si>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</si>
  <si>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</si>
  <si>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</si>
  <si>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</si>
  <si>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</si>
  <si>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</si>
  <si>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</si>
  <si>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</si>
  <si>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</si>
  <si>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</si>
  <si>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</si>
  <si>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</si>
  <si>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</si>
  <si>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</si>
  <si>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</si>
  <si>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</si>
  <si>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</si>
  <si>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</si>
  <si>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</si>
  <si>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</si>
  <si>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</si>
  <si>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</si>
  <si>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</si>
  <si>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</si>
  <si>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</si>
  <si>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</si>
  <si>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</si>
  <si>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</si>
  <si>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</si>
  <si>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</si>
  <si>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</si>
  <si>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</si>
  <si>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</si>
  <si>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</si>
  <si>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</si>
  <si>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</si>
  <si>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</si>
  <si>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</si>
  <si>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</si>
  <si>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</si>
  <si>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</si>
  <si>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</si>
  <si>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</si>
  <si>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</si>
  <si>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</si>
  <si>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</si>
  <si>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</si>
  <si>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</si>
  <si>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</si>
  <si>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</si>
  <si>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</si>
  <si>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</si>
  <si>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</si>
  <si>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</si>
  <si>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</si>
  <si>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</si>
  <si>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</si>
  <si>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</si>
  <si>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</si>
  <si>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</si>
  <si>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</si>
  <si>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</si>
  <si>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</si>
  <si>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</si>
  <si>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</si>
  <si>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</si>
  <si>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</si>
  <si>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</si>
  <si>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</si>
  <si>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</si>
  <si>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</si>
  <si>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</si>
  <si>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</si>
  <si>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</si>
  <si>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</si>
  <si>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</si>
  <si>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</si>
  <si>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</si>
  <si>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</si>
  <si>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</si>
  <si>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</si>
  <si>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</si>
  <si>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</si>
  <si>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</si>
  <si>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</si>
  <si>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</si>
  <si>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</si>
  <si>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</si>
  <si>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</si>
  <si>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</si>
  <si>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</si>
  <si>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</si>
  <si>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</si>
  <si>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</si>
  <si>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</si>
  <si>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</si>
  <si>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</si>
  <si>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</si>
  <si>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</si>
  <si>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</si>
  <si>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</si>
  <si>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</si>
  <si>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</si>
  <si>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</si>
  <si>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</si>
  <si>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</si>
  <si>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</si>
  <si>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</si>
  <si>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</si>
  <si>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</si>
  <si>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</si>
  <si>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</si>
  <si>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</si>
  <si>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</si>
  <si>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</si>
  <si>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</si>
  <si>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</si>
  <si>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</si>
  <si>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</si>
  <si>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</si>
  <si>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</si>
  <si>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</si>
  <si>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</si>
  <si>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</si>
  <si>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</si>
  <si>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</si>
  <si>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</si>
  <si>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</si>
  <si>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</si>
  <si>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</si>
  <si>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</si>
  <si>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</si>
  <si>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</si>
  <si>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</si>
  <si>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</si>
  <si>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</si>
  <si>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</si>
  <si>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</si>
  <si>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</si>
  <si>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</si>
  <si>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</si>
  <si>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</si>
  <si>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</si>
  <si>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</si>
  <si>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</si>
  <si>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</si>
  <si>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</si>
  <si>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</si>
  <si>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</si>
  <si>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</si>
  <si>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</si>
  <si>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</si>
  <si>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</si>
  <si>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</si>
  <si>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</si>
  <si>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</si>
  <si>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</si>
  <si>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</si>
  <si>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</si>
  <si>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</si>
  <si>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</si>
  <si>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</si>
  <si>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</si>
  <si>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</si>
  <si>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</si>
  <si>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</si>
  <si>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</si>
  <si>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</si>
  <si>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</si>
  <si>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</si>
  <si>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</si>
  <si>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</si>
  <si>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</si>
  <si>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</si>
  <si>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</si>
  <si>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</si>
  <si>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</si>
  <si>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</si>
  <si>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</si>
  <si>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</si>
  <si>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</si>
  <si>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</si>
  <si>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</si>
  <si>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</si>
  <si>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</si>
  <si>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</si>
  <si>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</si>
  <si>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</si>
  <si>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</si>
  <si>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</si>
  <si>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</si>
  <si>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</si>
  <si>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</si>
  <si>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</si>
  <si>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</si>
  <si>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</si>
  <si>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</si>
  <si>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</si>
  <si>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</si>
  <si>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</si>
  <si>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</si>
  <si>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</si>
  <si>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</si>
  <si>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</si>
  <si>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</si>
  <si>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</si>
  <si>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</si>
  <si>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</si>
  <si>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</si>
  <si>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</si>
  <si>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</si>
  <si>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</si>
  <si>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</si>
  <si>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</si>
  <si>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</si>
  <si>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</si>
  <si>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</si>
  <si>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</si>
  <si>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</si>
  <si>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</si>
  <si>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</si>
  <si>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</si>
  <si>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</si>
  <si>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</si>
  <si>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</si>
  <si>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</si>
  <si>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</si>
  <si>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</si>
  <si>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</si>
  <si>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</si>
  <si>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</si>
  <si>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</si>
  <si>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</si>
  <si>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</si>
  <si>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</si>
  <si>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</si>
  <si>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</si>
  <si>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</si>
  <si>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</si>
  <si>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</si>
  <si>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</si>
  <si>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</si>
  <si>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</si>
  <si>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</si>
  <si>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</si>
  <si>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</si>
  <si>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</si>
  <si>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</si>
  <si>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</si>
  <si>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</si>
  <si>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</si>
  <si>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</si>
  <si>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</si>
  <si>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</si>
  <si>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</si>
  <si>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</si>
  <si>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</si>
  <si>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</si>
  <si>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</si>
  <si>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</si>
  <si>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</si>
  <si>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</si>
  <si>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</si>
  <si>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</si>
  <si>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</si>
  <si>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</si>
  <si>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</si>
  <si>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</si>
  <si>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</si>
  <si>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</si>
  <si>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</si>
  <si>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</si>
  <si>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</si>
  <si>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</si>
  <si>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</si>
  <si>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</si>
  <si>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</si>
  <si>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</si>
  <si>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</si>
  <si>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</si>
  <si>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</si>
  <si>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</si>
  <si>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</si>
  <si>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</si>
  <si>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</si>
  <si>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</si>
  <si>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</si>
  <si>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</si>
  <si>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</si>
  <si>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</si>
  <si>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</si>
  <si>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</si>
  <si>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</si>
  <si>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</si>
  <si>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</si>
  <si>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</si>
  <si>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</si>
  <si>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</si>
  <si>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</si>
  <si>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</si>
  <si>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</si>
  <si>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</si>
  <si>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</si>
  <si>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</si>
  <si>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</si>
  <si>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</si>
  <si>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</si>
  <si>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</si>
  <si>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</si>
  <si>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</si>
  <si>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</si>
  <si>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</si>
  <si>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</si>
  <si>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</si>
  <si>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</si>
  <si>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</si>
  <si>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</si>
  <si>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</si>
  <si>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</si>
  <si>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</si>
  <si>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</si>
  <si>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</si>
  <si>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</si>
  <si>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</si>
  <si>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</si>
  <si>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</si>
  <si>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</si>
  <si>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</si>
  <si>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</si>
  <si>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</si>
  <si>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</si>
  <si>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</si>
  <si>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</si>
  <si>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</si>
  <si>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</si>
  <si>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</si>
  <si>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</si>
  <si>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</si>
  <si>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</si>
  <si>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</si>
  <si>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</si>
  <si>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</si>
  <si>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</si>
  <si>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</si>
  <si>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</si>
  <si>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</si>
  <si>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</si>
  <si>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</si>
  <si>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</si>
  <si>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</si>
  <si>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</si>
  <si>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</si>
  <si>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</si>
  <si>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</si>
  <si>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</si>
  <si>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</si>
  <si>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</si>
  <si>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</si>
  <si>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</si>
  <si>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</si>
  <si>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</si>
  <si>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</si>
  <si>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</si>
  <si>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</si>
  <si>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</si>
  <si>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</si>
  <si>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</si>
  <si>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</si>
  <si>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</si>
  <si>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</si>
  <si>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</si>
  <si>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</si>
  <si>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</si>
  <si>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</si>
  <si>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</si>
  <si>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</si>
  <si>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</si>
  <si>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</si>
  <si>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</si>
  <si>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</si>
  <si>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</si>
  <si>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</si>
  <si>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</si>
  <si>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</si>
  <si>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</si>
  <si>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</si>
  <si>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</si>
  <si>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</si>
  <si>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</si>
  <si>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</si>
  <si>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</si>
  <si>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</si>
  <si>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</si>
  <si>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</si>
  <si>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</si>
  <si>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</si>
  <si>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</si>
  <si>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</si>
  <si>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</si>
  <si>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</si>
  <si>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</si>
  <si>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</si>
  <si>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</si>
  <si>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</si>
  <si>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</si>
  <si>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</si>
  <si>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</si>
  <si>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</si>
  <si>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</si>
  <si>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</si>
  <si>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</si>
  <si>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</si>
  <si>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</si>
  <si>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</si>
  <si>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</si>
  <si>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</si>
  <si>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</si>
  <si>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</si>
  <si>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</si>
  <si>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</si>
  <si>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</si>
  <si>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</si>
  <si>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</si>
  <si>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</si>
  <si>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</si>
  <si>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</si>
  <si>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</si>
  <si>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</si>
  <si>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</si>
  <si>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</si>
  <si>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</si>
  <si>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</si>
  <si>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</si>
  <si>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</si>
  <si>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</si>
  <si>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</si>
  <si>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</si>
  <si>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</si>
  <si>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</si>
  <si>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</si>
  <si>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</si>
  <si>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</si>
  <si>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</si>
  <si>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</si>
  <si>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</si>
  <si>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</si>
  <si>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</si>
  <si>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</si>
  <si>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</si>
  <si>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</si>
  <si>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</si>
  <si>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</si>
  <si>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</si>
  <si>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</si>
  <si>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</si>
  <si>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</si>
  <si>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</si>
  <si>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</si>
  <si>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</si>
  <si>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</si>
  <si>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</si>
  <si>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</si>
  <si>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</si>
  <si>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</si>
  <si>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</si>
  <si>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</si>
  <si>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</si>
  <si>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</si>
  <si>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</si>
  <si>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</si>
  <si>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</si>
  <si>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</si>
  <si>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</si>
  <si>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</si>
  <si>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</si>
  <si>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</si>
  <si>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</si>
  <si>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</si>
  <si>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</si>
  <si>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</si>
  <si>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</si>
  <si>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</si>
  <si>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</si>
  <si>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</si>
  <si>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</si>
  <si>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</si>
  <si>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</si>
  <si>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</si>
  <si>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</si>
  <si>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</si>
  <si>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</si>
  <si>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</si>
  <si>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</si>
  <si>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</si>
  <si>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</si>
  <si>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</si>
  <si>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</si>
  <si>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</si>
  <si>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</si>
  <si>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</si>
  <si>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</si>
  <si>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</si>
  <si>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</si>
  <si>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</si>
  <si>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</si>
  <si>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</si>
  <si>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</si>
  <si>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</si>
  <si>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</si>
  <si>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</si>
  <si>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</si>
  <si>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</si>
  <si>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</si>
  <si>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</si>
  <si>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</si>
  <si>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</si>
  <si>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</si>
  <si>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</si>
  <si>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</si>
  <si>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</si>
  <si>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</si>
  <si>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</si>
  <si>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</si>
  <si>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</si>
  <si>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</si>
  <si>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</si>
  <si>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</si>
  <si>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</si>
  <si>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</si>
  <si>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</si>
  <si>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</si>
  <si>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</si>
  <si>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</si>
  <si>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</si>
  <si>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</si>
  <si>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</si>
  <si>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</si>
  <si>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</si>
  <si>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</si>
  <si>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</si>
  <si>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</si>
  <si>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</si>
  <si>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</si>
  <si>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</si>
  <si>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</si>
  <si>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</si>
  <si>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</si>
  <si>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</si>
  <si>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</si>
  <si>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</si>
  <si>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</si>
  <si>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</si>
  <si>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</si>
  <si>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</si>
  <si>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</si>
  <si>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</si>
  <si>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</si>
  <si>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</si>
  <si>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</si>
  <si>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</si>
  <si>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</si>
  <si>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</si>
  <si>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</si>
  <si>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</si>
  <si>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</si>
  <si>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</si>
  <si>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</si>
  <si>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</si>
  <si>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</si>
  <si>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</si>
  <si>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</si>
  <si>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</si>
  <si>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</si>
  <si>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</si>
  <si>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</si>
  <si>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</si>
  <si>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</si>
  <si>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</si>
  <si>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</si>
  <si>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</si>
  <si>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</si>
  <si>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</si>
  <si>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</si>
  <si>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</si>
  <si>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</si>
  <si>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</si>
  <si>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</si>
  <si>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</si>
  <si>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</si>
  <si>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</si>
  <si>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</si>
  <si>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</si>
  <si>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</si>
  <si>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</si>
  <si>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</si>
  <si>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</si>
  <si>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</si>
  <si>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</si>
  <si>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</si>
  <si>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</si>
  <si>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</si>
  <si>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</si>
  <si>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</si>
  <si>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</si>
  <si>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</si>
  <si>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</si>
  <si>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</si>
  <si>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</si>
  <si>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</si>
  <si>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</si>
  <si>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</si>
  <si>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</si>
  <si>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</si>
  <si>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</si>
  <si>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</si>
  <si>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</si>
  <si>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</si>
  <si>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</si>
  <si>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</si>
  <si>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</si>
  <si>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</si>
  <si>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</si>
  <si>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</si>
  <si>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</si>
  <si>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</si>
  <si>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</si>
  <si>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</si>
  <si>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</si>
  <si>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</si>
  <si>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</si>
  <si>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</si>
  <si>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</si>
  <si>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</si>
  <si>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</si>
  <si>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</si>
  <si>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</si>
  <si>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</si>
  <si>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</si>
  <si>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</si>
  <si>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</si>
  <si>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</si>
  <si>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</si>
  <si>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</si>
  <si>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</si>
  <si>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</si>
  <si>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</si>
  <si>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</si>
  <si>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</si>
  <si>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</si>
  <si>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</si>
  <si>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</si>
  <si>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</si>
  <si>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</si>
  <si>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</si>
  <si>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</si>
  <si>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</si>
  <si>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</si>
  <si>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</si>
  <si>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</si>
  <si>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</si>
  <si>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</si>
  <si>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</si>
  <si>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</si>
  <si>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</si>
  <si>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</si>
  <si>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</si>
  <si>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</si>
  <si>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</si>
  <si>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</si>
  <si>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</si>
  <si>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</si>
  <si>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</si>
  <si>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</si>
  <si>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</si>
  <si>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</si>
  <si>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</si>
  <si>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</si>
  <si>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</si>
  <si>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</si>
  <si>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</si>
  <si>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</si>
  <si>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</si>
  <si>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</si>
  <si>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</si>
  <si>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</si>
  <si>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</si>
  <si>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</si>
  <si>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</si>
  <si>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</si>
  <si>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</si>
  <si>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</si>
  <si>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</si>
  <si>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</si>
  <si>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</si>
  <si>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</si>
  <si>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</si>
  <si>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</si>
  <si>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</si>
  <si>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</si>
  <si>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</si>
  <si>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</si>
  <si>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</si>
  <si>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</si>
  <si>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</si>
  <si>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</si>
  <si>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</si>
  <si>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</si>
  <si>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</si>
  <si>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</si>
  <si>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</si>
  <si>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</si>
  <si>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</si>
  <si>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</si>
  <si>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</si>
  <si>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</si>
  <si>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</si>
  <si>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</si>
  <si>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</si>
  <si>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</si>
  <si>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</si>
  <si>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</si>
  <si>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</si>
  <si>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</si>
  <si>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</si>
  <si>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</si>
  <si>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</si>
  <si>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</si>
  <si>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</si>
  <si>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</si>
  <si>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</si>
  <si>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</si>
  <si>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</si>
  <si>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</si>
  <si>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</si>
  <si>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</si>
  <si>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</si>
  <si>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</si>
  <si>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</si>
  <si>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</si>
  <si>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</si>
  <si>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</si>
  <si>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</si>
  <si>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</si>
  <si>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</si>
  <si>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</si>
  <si>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</si>
  <si>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</si>
  <si>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</si>
  <si>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</si>
  <si>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</si>
  <si>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</si>
  <si>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</si>
  <si>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</si>
  <si>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</si>
  <si>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</si>
  <si>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</si>
  <si>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</si>
  <si>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</si>
  <si>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</si>
  <si>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</si>
  <si>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</si>
  <si>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</si>
  <si>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</si>
  <si>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</si>
  <si>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</si>
  <si>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</si>
  <si>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</si>
  <si>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</si>
  <si>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</si>
  <si>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</si>
  <si>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</si>
  <si>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</si>
  <si>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</si>
  <si>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</si>
  <si>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</si>
  <si>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</si>
  <si>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</si>
  <si>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</si>
  <si>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</si>
  <si>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</si>
  <si>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</si>
  <si>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</si>
  <si>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</si>
  <si>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</si>
  <si>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</si>
  <si>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</si>
  <si>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</si>
  <si>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</si>
  <si>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</si>
  <si>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</si>
  <si>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</si>
  <si>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</si>
  <si>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</si>
  <si>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</si>
  <si>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</si>
  <si>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</si>
  <si>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</si>
  <si>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</si>
  <si>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</si>
  <si>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</si>
  <si>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</si>
  <si>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</si>
  <si>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</si>
  <si>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</si>
  <si>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</si>
  <si>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</si>
  <si>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</si>
  <si>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</si>
  <si>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</si>
  <si>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</si>
  <si>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</si>
  <si>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</si>
  <si>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</si>
  <si>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</si>
  <si>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</si>
  <si>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</si>
  <si>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</si>
  <si>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</si>
  <si>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</si>
  <si>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</si>
  <si>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</si>
  <si>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</si>
  <si>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</si>
  <si>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</si>
  <si>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</si>
  <si>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</si>
  <si>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</si>
  <si>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</si>
  <si>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</si>
  <si>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</si>
  <si>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</si>
  <si>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</si>
  <si>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</si>
  <si>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</si>
  <si>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</si>
  <si>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</si>
  <si>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</si>
  <si>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</si>
  <si>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</si>
  <si>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</si>
  <si>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</si>
  <si>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</si>
  <si>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</si>
  <si>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</si>
  <si>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</si>
  <si>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</si>
  <si>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</si>
  <si>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</si>
  <si>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</si>
  <si>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</si>
  <si>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</si>
  <si>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</si>
  <si>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</si>
  <si>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</si>
  <si>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</si>
  <si>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</si>
  <si>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</si>
  <si>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</si>
  <si>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</si>
  <si>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</si>
  <si>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</si>
  <si>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</si>
  <si>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</si>
  <si>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</si>
  <si>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</si>
  <si>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</si>
  <si>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</si>
  <si>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</si>
  <si>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</si>
  <si>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</si>
  <si>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</si>
  <si>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</si>
  <si>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</si>
  <si>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</si>
  <si>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</si>
  <si>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</si>
  <si>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</si>
  <si>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</si>
  <si>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</si>
  <si>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</si>
  <si>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</si>
  <si>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</si>
  <si>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</si>
  <si>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</si>
  <si>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</si>
  <si>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</si>
  <si>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</si>
  <si>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</si>
  <si>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</si>
  <si>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</si>
  <si>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</si>
  <si>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</si>
  <si>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</si>
  <si>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</si>
  <si>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</si>
  <si>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</si>
  <si>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</si>
  <si>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</si>
  <si>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</si>
  <si>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</si>
  <si>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</si>
  <si>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</si>
  <si>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</si>
  <si>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</si>
  <si>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</si>
  <si>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</si>
  <si>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</si>
  <si>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</si>
  <si>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</si>
  <si>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</si>
  <si>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</si>
  <si>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</si>
  <si>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</si>
  <si>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</si>
  <si>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</si>
  <si>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</si>
  <si>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</si>
  <si>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</si>
  <si>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</si>
  <si>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</si>
  <si>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</si>
  <si>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</si>
  <si>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</si>
  <si>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</si>
  <si>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</si>
  <si>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</si>
  <si>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</si>
  <si>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</si>
  <si>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</si>
  <si>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</si>
  <si>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</si>
  <si>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</si>
  <si>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</si>
  <si>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</si>
  <si>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</si>
  <si>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</si>
  <si>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</si>
  <si>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</si>
  <si>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</si>
  <si>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</si>
  <si>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</si>
  <si>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</si>
  <si>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</si>
  <si>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</si>
  <si>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</si>
  <si>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</si>
  <si>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</si>
  <si>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</si>
  <si>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</si>
  <si>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</si>
  <si>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</si>
  <si>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</si>
  <si>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</si>
  <si>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</si>
  <si>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</si>
  <si>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</si>
  <si>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</si>
  <si>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</si>
  <si>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</si>
  <si>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</si>
  <si>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</si>
  <si>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</si>
  <si>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</si>
  <si>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</si>
  <si>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</si>
  <si>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</si>
  <si>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</si>
  <si>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</si>
  <si>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</si>
  <si>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</si>
  <si>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</si>
  <si>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</si>
  <si>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</si>
  <si>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</si>
  <si>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</si>
  <si>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</si>
  <si>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</si>
  <si>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</si>
  <si>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</si>
  <si>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</si>
  <si>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</si>
  <si>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</si>
  <si>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</si>
  <si>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</si>
  <si>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</si>
  <si>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</si>
  <si>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</si>
  <si>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</si>
  <si>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</si>
  <si>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</si>
  <si>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</si>
  <si>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</si>
  <si>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</si>
  <si>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</si>
  <si>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</si>
  <si>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</si>
  <si>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</si>
  <si>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</si>
  <si>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</si>
  <si>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</si>
  <si>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</si>
  <si>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</si>
  <si>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</si>
  <si>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</si>
  <si>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</si>
  <si>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</si>
  <si>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</si>
  <si>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</si>
  <si>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</si>
  <si>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</si>
  <si>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</si>
  <si>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</si>
  <si>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</si>
  <si>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</si>
  <si>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</si>
  <si>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</si>
  <si>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</si>
  <si>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</si>
  <si>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</si>
  <si>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</si>
  <si>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</si>
  <si>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</si>
  <si>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</si>
  <si>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</si>
  <si>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</si>
  <si>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</si>
  <si>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</si>
  <si>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</si>
  <si>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</si>
  <si>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</si>
  <si>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</si>
  <si>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</si>
  <si>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</si>
  <si>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</si>
  <si>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</si>
  <si>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</si>
  <si>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</si>
  <si>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</si>
  <si>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</si>
  <si>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</si>
  <si>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</si>
  <si>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</si>
  <si>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</si>
  <si>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</si>
  <si>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</si>
  <si>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</si>
  <si>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</si>
  <si>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</si>
  <si>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</si>
  <si>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</si>
  <si>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</si>
  <si>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</si>
  <si>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</si>
  <si>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</si>
  <si>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</si>
  <si>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</si>
  <si>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</si>
  <si>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</si>
  <si>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</si>
  <si>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</si>
  <si>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</si>
  <si>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</si>
  <si>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</si>
  <si>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</si>
  <si>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</si>
  <si>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</si>
  <si>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</si>
  <si>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</si>
  <si>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</si>
  <si>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</si>
  <si>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</si>
  <si>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</si>
  <si>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</si>
  <si>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</si>
  <si>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</si>
  <si>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</si>
  <si>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</si>
  <si>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</si>
  <si>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</si>
  <si>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</si>
  <si>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</si>
  <si>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</si>
  <si>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</si>
  <si>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</si>
  <si>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</si>
  <si>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</si>
  <si>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</si>
  <si>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</si>
  <si>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</si>
  <si>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</si>
  <si>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</si>
  <si>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</si>
  <si>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</si>
  <si>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</si>
  <si>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</si>
  <si>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</si>
  <si>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</si>
  <si>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</si>
  <si>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</si>
  <si>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</si>
  <si>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</si>
  <si>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</si>
  <si>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</si>
  <si>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</si>
  <si>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</si>
  <si>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</si>
  <si>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</si>
  <si>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</si>
  <si>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</si>
  <si>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</si>
  <si>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</si>
  <si>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</si>
  <si>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</si>
  <si>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</si>
  <si>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</si>
  <si>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</si>
  <si>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</si>
  <si>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</si>
  <si>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</si>
  <si>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</si>
  <si>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</si>
  <si>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</si>
  <si>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</si>
  <si>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</si>
  <si>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</si>
  <si>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</si>
  <si>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</si>
  <si>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</si>
  <si>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</si>
  <si>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</si>
  <si>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</si>
  <si>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</si>
  <si>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</si>
  <si>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</si>
  <si>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</si>
  <si>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</si>
  <si>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</si>
  <si>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</si>
  <si>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</si>
  <si>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</si>
  <si>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</si>
  <si>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</si>
  <si>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</si>
  <si>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</si>
  <si>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</si>
  <si>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</si>
  <si>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</si>
  <si>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</si>
  <si>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</si>
  <si>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</si>
  <si>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</si>
  <si>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</si>
  <si>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</si>
  <si>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</si>
  <si>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</si>
  <si>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</si>
  <si>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</si>
  <si>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</si>
  <si>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</si>
  <si>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</si>
  <si>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</si>
  <si>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</si>
  <si>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</si>
  <si>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</si>
  <si>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</si>
  <si>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</si>
  <si>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</si>
  <si>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</si>
  <si>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</si>
  <si>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</si>
  <si>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</si>
  <si>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</si>
  <si>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</si>
  <si>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</si>
  <si>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</si>
  <si>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</si>
  <si>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</si>
  <si>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</si>
  <si>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</si>
  <si>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</si>
  <si>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</si>
  <si>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</si>
  <si>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</si>
  <si>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</si>
  <si>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</si>
  <si>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</si>
  <si>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</si>
  <si>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</si>
  <si>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</si>
  <si>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</si>
  <si>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</si>
  <si>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</si>
  <si>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</si>
  <si>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</si>
  <si>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</si>
  <si>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</si>
  <si>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</si>
  <si>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</si>
  <si>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</si>
  <si>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</si>
  <si>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</si>
  <si>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</si>
  <si>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</si>
  <si>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</si>
  <si>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</si>
  <si>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</si>
  <si>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</si>
  <si>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</si>
  <si>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</si>
  <si>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</si>
  <si>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</si>
  <si>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</si>
  <si>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</si>
  <si>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</si>
  <si>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</si>
  <si>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</si>
  <si>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</si>
  <si>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</si>
  <si>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</si>
  <si>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</si>
  <si>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</si>
  <si>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</si>
  <si>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</si>
  <si>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</si>
  <si>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</si>
  <si>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</si>
  <si>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</si>
  <si>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</si>
  <si>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</si>
  <si>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</si>
  <si>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</si>
  <si>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</si>
  <si>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</si>
  <si>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</si>
  <si>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</si>
  <si>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</si>
  <si>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</si>
  <si>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</si>
  <si>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</si>
  <si>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</si>
  <si>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</si>
  <si>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</si>
  <si>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</si>
  <si>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</si>
  <si>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</si>
  <si>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</si>
  <si>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</si>
  <si>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</si>
  <si>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</si>
  <si>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</si>
  <si>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</si>
  <si>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</si>
  <si>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</si>
  <si>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</si>
  <si>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</si>
  <si>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</si>
  <si>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</si>
  <si>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</si>
  <si>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</si>
  <si>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</si>
  <si>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</si>
  <si>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</si>
  <si>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</si>
  <si>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</si>
  <si>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</si>
  <si>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</si>
  <si>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</si>
  <si>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</si>
  <si>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</si>
  <si>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</si>
  <si>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</si>
  <si>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</si>
  <si>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</si>
  <si>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</si>
  <si>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</si>
  <si>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</si>
  <si>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</si>
  <si>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</si>
  <si>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</si>
  <si>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</si>
  <si>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</si>
  <si>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</si>
  <si>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</si>
  <si>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</si>
  <si>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</si>
  <si>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</si>
  <si>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</si>
  <si>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</si>
  <si>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</si>
  <si>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</si>
  <si>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</si>
  <si>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</si>
  <si>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</si>
  <si>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</si>
  <si>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</si>
  <si>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</si>
  <si>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</si>
  <si>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</si>
  <si>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</si>
  <si>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</si>
  <si>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</si>
  <si>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</si>
  <si>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</si>
  <si>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</si>
  <si>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</si>
  <si>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</si>
  <si>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</si>
  <si>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</si>
  <si>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</si>
  <si>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</si>
  <si>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</si>
  <si>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</si>
  <si>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</si>
  <si>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</si>
  <si>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</si>
  <si>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</si>
  <si>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</si>
  <si>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</si>
  <si>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</si>
  <si>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</si>
  <si>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</si>
  <si>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</si>
  <si>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</si>
  <si>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</si>
  <si>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</si>
  <si>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</si>
  <si>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</si>
  <si>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</si>
  <si>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</si>
  <si>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</si>
  <si>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</si>
  <si>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</si>
  <si>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</si>
  <si>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</si>
  <si>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</si>
  <si>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</si>
  <si>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</si>
  <si>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</si>
  <si>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</si>
  <si>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</si>
  <si>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</si>
  <si>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</si>
  <si>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</si>
  <si>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</si>
  <si>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</si>
  <si>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</si>
  <si>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</si>
  <si>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</si>
  <si>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</si>
  <si>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</si>
  <si>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</si>
  <si>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</si>
  <si>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</si>
  <si>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</si>
  <si>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</si>
  <si>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</si>
  <si>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</si>
  <si>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</si>
  <si>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</si>
  <si>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</si>
  <si>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</si>
  <si>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</si>
  <si>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</si>
  <si>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</si>
  <si>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</si>
  <si>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</si>
  <si>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</si>
  <si>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</si>
  <si>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</si>
  <si>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</si>
  <si>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</si>
  <si>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</si>
  <si>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</si>
  <si>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</si>
  <si>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</si>
  <si>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</si>
  <si>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</si>
  <si>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</si>
  <si>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</si>
  <si>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</si>
  <si>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</si>
  <si>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</si>
  <si>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</si>
  <si>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</si>
  <si>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</si>
  <si>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</si>
  <si>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</si>
  <si>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</si>
  <si>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</si>
  <si>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</si>
  <si>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</si>
  <si>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</si>
  <si>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</si>
  <si>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</si>
  <si>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</si>
  <si>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</si>
  <si>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</si>
  <si>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</si>
  <si>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</si>
  <si>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</si>
  <si>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</si>
  <si>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</si>
  <si>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</si>
  <si>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</si>
  <si>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</si>
  <si>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</si>
  <si>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</si>
  <si>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</si>
  <si>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</si>
  <si>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</si>
  <si>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</si>
  <si>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</si>
  <si>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</si>
  <si>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</si>
  <si>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</si>
  <si>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</si>
  <si>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</si>
  <si>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</si>
  <si>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</si>
  <si>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</si>
  <si>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</si>
  <si>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</si>
  <si>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</si>
  <si>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</si>
  <si>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</si>
  <si>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</si>
  <si>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</si>
  <si>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</si>
  <si>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</si>
  <si>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</si>
  <si>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</si>
  <si>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</si>
  <si>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</si>
  <si>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</si>
  <si>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</si>
  <si>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</si>
  <si>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</si>
  <si>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</si>
  <si>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</si>
  <si>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</si>
  <si>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</si>
  <si>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</si>
  <si>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</si>
  <si>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</si>
  <si>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</si>
  <si>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</si>
  <si>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</si>
  <si>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</si>
  <si>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</si>
  <si>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</si>
  <si>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</si>
  <si>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</si>
  <si>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</si>
  <si>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</si>
  <si>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</si>
  <si>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</si>
  <si>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</si>
  <si>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</si>
  <si>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</si>
  <si>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</si>
  <si>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</si>
  <si>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</si>
  <si>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</si>
  <si>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</si>
  <si>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</si>
  <si>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</si>
  <si>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</si>
  <si>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</si>
  <si>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</si>
  <si>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</si>
  <si>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</si>
  <si>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</si>
  <si>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</si>
  <si>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</si>
  <si>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</si>
  <si>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</si>
  <si>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</si>
  <si>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</si>
  <si>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</si>
  <si>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</si>
  <si>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</si>
  <si>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</si>
  <si>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</si>
  <si>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</si>
  <si>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</si>
  <si>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</si>
  <si>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</si>
  <si>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</si>
  <si>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</si>
  <si>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</si>
  <si>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</si>
  <si>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</si>
  <si>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</si>
  <si>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</si>
  <si>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</si>
  <si>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</si>
  <si>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</si>
  <si>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</si>
  <si>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</si>
  <si>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</si>
  <si>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</si>
  <si>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</si>
  <si>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</si>
  <si>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</si>
  <si>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</si>
  <si>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</si>
  <si>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</si>
  <si>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</si>
  <si>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</si>
  <si>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</si>
  <si>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</si>
  <si>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</si>
  <si>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</si>
  <si>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</si>
  <si>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</si>
  <si>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</si>
  <si>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</si>
  <si>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</si>
  <si>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</si>
  <si>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</si>
  <si>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</si>
  <si>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</si>
  <si>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</si>
  <si>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</si>
  <si>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</si>
  <si>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</si>
  <si>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</si>
  <si>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</si>
  <si>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</si>
  <si>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</si>
  <si>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</si>
  <si>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</si>
  <si>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</si>
  <si>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</si>
  <si>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</si>
  <si>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</si>
  <si>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</si>
  <si>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</si>
  <si>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</si>
  <si>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</si>
  <si>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</si>
  <si>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</si>
  <si>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</si>
  <si>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</si>
  <si>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</si>
  <si>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</si>
  <si>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</si>
  <si>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</si>
  <si>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</si>
  <si>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</si>
  <si>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</si>
  <si>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</si>
  <si>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</si>
  <si>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</si>
  <si>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</si>
  <si>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</si>
  <si>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</si>
  <si>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</si>
  <si>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</si>
  <si>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</si>
  <si>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</si>
  <si>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</si>
  <si>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</si>
  <si>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</si>
  <si>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</si>
  <si>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</si>
  <si>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</si>
  <si>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</si>
  <si>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</si>
  <si>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</si>
  <si>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</si>
  <si>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</si>
  <si>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</si>
  <si>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</si>
  <si>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</si>
  <si>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</si>
  <si>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</si>
  <si>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</si>
  <si>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</si>
  <si>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</si>
  <si>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</si>
  <si>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</si>
  <si>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</si>
  <si>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</si>
  <si>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</si>
  <si>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</si>
  <si>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</si>
  <si>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</si>
  <si>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</si>
  <si>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</si>
  <si>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</si>
  <si>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</si>
  <si>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</si>
  <si>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</si>
  <si>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</si>
  <si>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</si>
  <si>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</si>
  <si>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</si>
  <si>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</si>
  <si>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</si>
  <si>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</si>
  <si>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</si>
  <si>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</si>
  <si>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</si>
  <si>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</si>
  <si>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</si>
  <si>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</si>
  <si>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</si>
  <si>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</si>
  <si>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</si>
  <si>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</si>
  <si>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</si>
  <si>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</si>
  <si>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</si>
  <si>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</si>
  <si>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</si>
  <si>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</si>
  <si>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</si>
  <si>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</si>
  <si>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</si>
  <si>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</si>
  <si>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</si>
  <si>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</si>
  <si>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</si>
  <si>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</si>
  <si>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</si>
  <si>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</si>
  <si>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</si>
  <si>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</si>
  <si>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</si>
  <si>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</si>
  <si>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</si>
  <si>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</si>
  <si>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</si>
  <si>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</si>
  <si>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</si>
  <si>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</si>
  <si>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</si>
  <si>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</si>
  <si>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</si>
  <si>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</si>
  <si>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</si>
  <si>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</si>
  <si>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</si>
  <si>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</si>
  <si>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</si>
  <si>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</si>
  <si>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</si>
  <si>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</si>
  <si>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</si>
  <si>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</si>
  <si>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</si>
  <si>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</si>
  <si>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</si>
  <si>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</si>
  <si>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</si>
  <si>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</si>
  <si>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</si>
  <si>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</si>
  <si>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</si>
  <si>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</si>
  <si>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</si>
  <si>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</si>
  <si>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</si>
  <si>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</si>
  <si>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</si>
  <si>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</si>
  <si>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</si>
  <si>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</si>
  <si>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</si>
  <si>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</si>
  <si>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</si>
  <si>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</si>
  <si>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</si>
  <si>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</si>
  <si>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</si>
  <si>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</si>
  <si>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</si>
  <si>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</si>
  <si>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</si>
  <si>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</si>
  <si>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</si>
  <si>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</si>
  <si>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</si>
  <si>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</si>
  <si>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</si>
  <si>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</si>
  <si>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</si>
  <si>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</si>
  <si>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</si>
  <si>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</si>
  <si>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</si>
  <si>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</si>
  <si>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</si>
  <si>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</si>
  <si>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</si>
  <si>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</si>
  <si>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</si>
  <si>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</si>
  <si>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</si>
  <si>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</si>
  <si>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</si>
  <si>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</si>
  <si>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</si>
  <si>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</si>
  <si>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</si>
  <si>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</si>
  <si>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</si>
  <si>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</si>
  <si>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</si>
  <si>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</si>
  <si>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</si>
  <si>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</si>
  <si>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</si>
  <si>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</si>
  <si>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</si>
  <si>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</si>
  <si>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</si>
  <si>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</si>
  <si>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</si>
  <si>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</si>
  <si>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</si>
  <si>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</si>
  <si>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</si>
  <si>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</si>
  <si>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</si>
  <si>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</si>
  <si>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</si>
  <si>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</si>
  <si>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</si>
  <si>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</si>
  <si>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</si>
  <si>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</si>
  <si>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</si>
  <si>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</si>
  <si>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</si>
  <si>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</si>
  <si>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</si>
  <si>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</si>
  <si>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</si>
  <si>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</si>
  <si>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</si>
  <si>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</si>
  <si>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</si>
  <si>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</si>
  <si>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</si>
  <si>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</si>
  <si>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</si>
  <si>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</si>
  <si>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</si>
  <si>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</si>
  <si>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</si>
  <si>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</si>
  <si>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</si>
  <si>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</si>
  <si>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</si>
  <si>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</si>
  <si>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</si>
  <si>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</si>
  <si>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</si>
  <si>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</si>
  <si>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</si>
  <si>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</si>
  <si>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</si>
  <si>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</si>
  <si>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</si>
  <si>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</si>
  <si>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</si>
  <si>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</si>
  <si>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</si>
  <si>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</si>
  <si>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</si>
  <si>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</si>
  <si>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</si>
  <si>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</si>
  <si>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</si>
  <si>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</si>
  <si>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</si>
  <si>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</si>
  <si>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</si>
  <si>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</si>
  <si>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</si>
  <si>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</si>
  <si>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</si>
  <si>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</si>
  <si>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</si>
  <si>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</si>
  <si>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</si>
  <si>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</si>
  <si>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</si>
  <si>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</si>
  <si>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</si>
  <si>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</si>
  <si>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</si>
  <si>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</si>
  <si>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</si>
  <si>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</si>
  <si>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</si>
  <si>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</si>
  <si>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</si>
  <si>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</si>
  <si>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</si>
  <si>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</si>
  <si>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</si>
  <si>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</si>
  <si>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</si>
  <si>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</si>
  <si>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</si>
  <si>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</si>
  <si>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</si>
  <si>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</si>
  <si>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</si>
  <si>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</si>
  <si>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</si>
  <si>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</si>
  <si>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</si>
  <si>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</si>
  <si>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</si>
  <si>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</si>
  <si>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</si>
  <si>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</si>
  <si>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</si>
  <si>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</si>
  <si>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</si>
  <si>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</si>
  <si>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</si>
  <si>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</si>
  <si>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</si>
  <si>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</si>
  <si>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</si>
  <si>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</si>
  <si>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</si>
  <si>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</si>
  <si>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</si>
  <si>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</si>
  <si>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</si>
  <si>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</si>
  <si>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</si>
  <si>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</si>
  <si>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</si>
  <si>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</si>
  <si>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</si>
  <si>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</si>
  <si>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</si>
  <si>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</si>
  <si>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</si>
  <si>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</si>
  <si>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</si>
  <si>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</si>
  <si>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</si>
  <si>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</si>
  <si>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</si>
  <si>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</si>
  <si>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</si>
  <si>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</si>
  <si>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</si>
  <si>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</si>
  <si>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</si>
  <si>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</si>
  <si>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</si>
  <si>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</si>
  <si>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</si>
  <si>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</si>
  <si>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</si>
  <si>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</si>
  <si>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</si>
  <si>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</si>
  <si>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</si>
  <si>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</si>
  <si>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</si>
  <si>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</si>
  <si>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</si>
  <si>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</si>
  <si>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</si>
  <si>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</si>
  <si>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</si>
  <si>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</si>
  <si>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</si>
  <si>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</si>
  <si>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</si>
  <si>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</si>
  <si>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</si>
  <si>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</si>
  <si>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</si>
  <si>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</si>
  <si>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</si>
  <si>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</si>
  <si>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</si>
  <si>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</si>
  <si>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</si>
  <si>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</si>
  <si>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</si>
  <si>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</si>
  <si>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</si>
  <si>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</si>
  <si>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</si>
  <si>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</si>
  <si>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</si>
  <si>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</si>
  <si>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</si>
  <si>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</si>
  <si>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</si>
  <si>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</si>
  <si>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</si>
  <si>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</si>
  <si>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</si>
  <si>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</si>
  <si>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</si>
  <si>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</si>
  <si>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</si>
  <si>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</si>
  <si>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</si>
  <si>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</si>
  <si>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</si>
  <si>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</si>
  <si>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</si>
  <si>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</si>
  <si>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</si>
  <si>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</si>
  <si>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</si>
  <si>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</si>
  <si>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</si>
  <si>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</si>
  <si>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</si>
  <si>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</si>
  <si>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</si>
  <si>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</si>
  <si>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</si>
  <si>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</si>
  <si>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</si>
  <si>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</si>
  <si>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</si>
  <si>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</si>
  <si>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</si>
  <si>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</si>
  <si>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</si>
  <si>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</si>
  <si>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</si>
  <si>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</si>
  <si>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</si>
  <si>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</si>
  <si>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</si>
  <si>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</si>
  <si>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</si>
  <si>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</si>
  <si>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</si>
  <si>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</si>
  <si>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</si>
  <si>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</si>
  <si>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</si>
  <si>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</si>
  <si>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</si>
  <si>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</si>
  <si>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</si>
  <si>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</si>
  <si>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</si>
  <si>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</si>
  <si>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</si>
  <si>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</si>
  <si>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</si>
  <si>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</si>
  <si>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</si>
  <si>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</si>
  <si>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</si>
  <si>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</si>
  <si>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</si>
  <si>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</si>
  <si>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</si>
  <si>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</si>
  <si>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</si>
  <si>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</si>
  <si>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</si>
  <si>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</si>
  <si>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</si>
  <si>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</si>
  <si>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</si>
  <si>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</si>
  <si>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</si>
  <si>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</si>
  <si>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</si>
  <si>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</si>
  <si>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</si>
  <si>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</si>
  <si>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</si>
  <si>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</si>
  <si>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</si>
  <si>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</si>
  <si>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</si>
  <si>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</si>
  <si>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</si>
  <si>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</si>
  <si>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</si>
  <si>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</si>
  <si>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</si>
  <si>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</si>
  <si>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</si>
  <si>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</si>
  <si>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</si>
  <si>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</si>
  <si>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</si>
  <si>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</si>
  <si>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</si>
  <si>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</si>
  <si>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</si>
  <si>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</si>
  <si>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</si>
  <si>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</si>
  <si>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</si>
  <si>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</si>
  <si>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</si>
  <si>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</si>
  <si>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</si>
  <si>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</si>
  <si>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</si>
  <si>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</si>
  <si>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</si>
  <si>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</si>
  <si>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</si>
  <si>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</si>
  <si>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</si>
  <si>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</si>
  <si>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</si>
  <si>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</si>
  <si>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</si>
  <si>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</si>
  <si>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</si>
  <si>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</si>
  <si>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</si>
  <si>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</si>
  <si>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</si>
  <si>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</si>
  <si>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</si>
  <si>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</si>
  <si>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</si>
  <si>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</si>
  <si>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</si>
  <si>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</si>
  <si>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</si>
  <si>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</si>
  <si>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</si>
  <si>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</si>
  <si>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</si>
  <si>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</si>
  <si>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</si>
  <si>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</si>
  <si>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</si>
  <si>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</si>
  <si>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</si>
  <si>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</si>
  <si>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</si>
  <si>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</si>
  <si>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</si>
  <si>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</si>
  <si>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</si>
  <si>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</si>
  <si>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</si>
  <si>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</si>
  <si>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</si>
  <si>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</si>
  <si>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</si>
  <si>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</si>
  <si>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</si>
  <si>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</si>
  <si>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</si>
  <si>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</si>
  <si>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</si>
  <si>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</si>
  <si>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</si>
  <si>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</si>
  <si>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</si>
  <si>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</si>
  <si>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</si>
  <si>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</si>
  <si>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</si>
  <si>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</si>
  <si>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</si>
  <si>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</si>
  <si>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</si>
  <si>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</si>
  <si>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</si>
  <si>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</si>
  <si>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</si>
  <si>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</si>
  <si>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</si>
  <si>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</si>
  <si>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</si>
  <si>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</si>
  <si>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</si>
  <si>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</si>
  <si>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</si>
  <si>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</si>
  <si>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</si>
  <si>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</si>
  <si>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</si>
  <si>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</si>
  <si>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</si>
  <si>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</si>
  <si>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</si>
  <si>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</si>
  <si>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</si>
  <si>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</si>
  <si>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</si>
  <si>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</si>
  <si>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</si>
  <si>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</si>
  <si>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</si>
  <si>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</si>
  <si>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</si>
  <si>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</si>
  <si>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</si>
  <si>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</si>
  <si>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</si>
  <si>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</si>
  <si>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</si>
  <si>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</si>
  <si>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</si>
  <si>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</si>
  <si>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</si>
  <si>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</si>
  <si>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</si>
  <si>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</si>
  <si>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</si>
  <si>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</si>
  <si>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</si>
  <si>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</si>
  <si>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</si>
  <si>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</si>
  <si>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</si>
  <si>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</si>
  <si>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</si>
  <si>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</si>
  <si>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</si>
  <si>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</si>
  <si>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</si>
  <si>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</si>
  <si>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</si>
  <si>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</si>
  <si>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</si>
  <si>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</si>
  <si>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</si>
  <si>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</si>
  <si>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</si>
  <si>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</si>
  <si>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</si>
  <si>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</si>
  <si>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</si>
  <si>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</si>
  <si>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</si>
  <si>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</si>
  <si>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</si>
  <si>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</si>
  <si>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</si>
  <si>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</si>
  <si>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</si>
  <si>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</si>
  <si>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</si>
  <si>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</si>
  <si>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</si>
  <si>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</si>
  <si>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</si>
  <si>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</si>
  <si>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</si>
  <si>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</si>
  <si>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</si>
  <si>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</si>
  <si>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</si>
  <si>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</si>
  <si>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</si>
  <si>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</si>
  <si>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</si>
  <si>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</si>
  <si>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</si>
  <si>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</si>
  <si>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</si>
  <si>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</si>
  <si>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</si>
  <si>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</si>
  <si>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</si>
  <si>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</si>
  <si>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</si>
  <si>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</si>
  <si>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</si>
  <si>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</si>
  <si>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</si>
  <si>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</si>
  <si>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</si>
  <si>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</si>
  <si>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</si>
  <si>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</si>
  <si>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</si>
  <si>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</si>
  <si>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</si>
  <si>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</si>
  <si>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</si>
  <si>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</si>
  <si>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</si>
  <si>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</si>
  <si>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</si>
  <si>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</si>
  <si>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</si>
  <si>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</si>
  <si>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</si>
  <si>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</si>
  <si>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</si>
  <si>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</si>
  <si>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</si>
  <si>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</si>
  <si>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</si>
  <si>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</si>
  <si>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</si>
  <si>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</si>
  <si>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</si>
  <si>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</si>
  <si>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</si>
  <si>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</si>
  <si>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</si>
  <si>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</si>
  <si>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</si>
  <si>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</si>
  <si>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</si>
  <si>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</si>
  <si>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</si>
  <si>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</si>
  <si>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</si>
  <si>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</si>
  <si>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</si>
  <si>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</si>
  <si>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</si>
  <si>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</si>
  <si>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</si>
  <si>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</si>
  <si>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</si>
  <si>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</si>
  <si>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</si>
  <si>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</si>
  <si>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</si>
  <si>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</si>
  <si>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</si>
  <si>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</si>
  <si>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</si>
  <si>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</si>
  <si>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</si>
  <si>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</si>
  <si>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</si>
  <si>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</si>
  <si>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</si>
  <si>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</si>
  <si>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</si>
  <si>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</si>
  <si>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</si>
  <si>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</si>
  <si>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</si>
  <si>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</si>
  <si>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</si>
  <si>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</si>
  <si>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</si>
  <si>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</si>
  <si>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</si>
  <si>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</si>
  <si>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</si>
  <si>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</si>
  <si>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</si>
  <si>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</si>
  <si>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</si>
  <si>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</si>
  <si>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</si>
  <si>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</si>
  <si>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</si>
  <si>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</si>
  <si>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</si>
  <si>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</si>
  <si>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</si>
  <si>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</si>
  <si>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</si>
  <si>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</si>
  <si>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</si>
  <si>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</si>
  <si>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</si>
  <si>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</si>
  <si>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</si>
  <si>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</si>
  <si>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</si>
  <si>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</si>
  <si>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</si>
  <si>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</si>
  <si>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</si>
  <si>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</si>
  <si>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</si>
  <si>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</si>
  <si>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</si>
  <si>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</si>
  <si>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</si>
  <si>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</si>
  <si>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</si>
  <si>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</si>
  <si>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</si>
  <si>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</si>
  <si>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</si>
  <si>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</si>
  <si>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</si>
  <si>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</si>
  <si>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</si>
  <si>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</si>
  <si>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</si>
  <si>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</si>
  <si>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</si>
  <si>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</si>
  <si>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</si>
  <si>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</si>
  <si>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</si>
  <si>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</si>
  <si>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</si>
  <si>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</si>
  <si>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</si>
  <si>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</si>
  <si>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</si>
  <si>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</si>
  <si>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</si>
  <si>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</si>
  <si>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</si>
  <si>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</si>
  <si>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</si>
  <si>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</si>
  <si>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</si>
  <si>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</si>
  <si>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</si>
  <si>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</si>
  <si>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</si>
  <si>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</si>
  <si>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</si>
  <si>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</si>
  <si>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</si>
  <si>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</si>
  <si>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</si>
  <si>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</si>
  <si>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</si>
  <si>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</si>
  <si>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</si>
  <si>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</si>
  <si>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</si>
  <si>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</si>
  <si>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</si>
  <si>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</si>
  <si>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</si>
  <si>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</si>
  <si>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</si>
  <si>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</si>
  <si>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</si>
  <si>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</si>
  <si>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</si>
  <si>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</si>
  <si>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</si>
  <si>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</si>
  <si>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</si>
  <si>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</si>
  <si>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</si>
  <si>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</si>
  <si>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</si>
  <si>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</si>
  <si>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</si>
  <si>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</si>
  <si>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</si>
  <si>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</si>
  <si>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</si>
  <si>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</si>
  <si>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</si>
  <si>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</si>
  <si>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</si>
  <si>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</si>
  <si>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</si>
  <si>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</si>
  <si>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</si>
  <si>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</si>
  <si>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</si>
  <si>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</si>
  <si>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</si>
  <si>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</si>
  <si>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</si>
  <si>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</si>
  <si>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</si>
  <si>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</si>
  <si>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</si>
  <si>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</si>
  <si>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</si>
  <si>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</si>
  <si>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</si>
  <si>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</si>
  <si>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</si>
  <si>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</si>
  <si>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</si>
  <si>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</si>
  <si>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</si>
  <si>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</si>
  <si>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</si>
  <si>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</si>
  <si>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</si>
  <si>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</si>
  <si>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</si>
  <si>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</si>
  <si>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</si>
  <si>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</si>
  <si>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</si>
  <si>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</si>
  <si>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</si>
  <si>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</si>
  <si>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</si>
  <si>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</si>
  <si>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</si>
  <si>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</si>
  <si>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</si>
  <si>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</si>
  <si>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</si>
  <si>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</si>
  <si>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</si>
  <si>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</si>
  <si>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</si>
  <si>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</si>
  <si>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</si>
  <si>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</si>
  <si>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</si>
  <si>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</si>
  <si>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</si>
  <si>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</si>
  <si>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</si>
  <si>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</si>
  <si>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</si>
  <si>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</si>
  <si>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</si>
  <si>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</si>
  <si>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</si>
  <si>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</si>
  <si>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</si>
  <si>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</si>
  <si>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</si>
  <si>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</si>
  <si>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</si>
  <si>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</si>
  <si>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</si>
  <si>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</si>
  <si>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</si>
  <si>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</si>
  <si>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</si>
  <si>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</si>
  <si>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</si>
  <si>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</si>
  <si>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</si>
  <si>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</si>
  <si>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</si>
  <si>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</si>
  <si>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</si>
  <si>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</si>
  <si>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</si>
  <si>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</si>
  <si>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</si>
  <si>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</si>
  <si>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</si>
  <si>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</si>
  <si>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</si>
  <si>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</si>
  <si>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</si>
  <si>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</si>
  <si>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</si>
  <si>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</si>
  <si>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</si>
  <si>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</si>
  <si>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</si>
  <si>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</si>
  <si>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</si>
  <si>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</si>
  <si>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</si>
  <si>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</si>
  <si>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</si>
  <si>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</si>
  <si>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</si>
  <si>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</si>
  <si>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</si>
  <si>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</si>
  <si>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</si>
  <si>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</si>
  <si>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</si>
  <si>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</si>
  <si>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</si>
  <si>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</si>
  <si>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</si>
  <si>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</si>
  <si>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</si>
  <si>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</si>
  <si>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</si>
  <si>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</si>
  <si>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</si>
  <si>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</si>
  <si>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</si>
  <si>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</si>
  <si>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</si>
  <si>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</si>
  <si>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</si>
  <si>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</si>
  <si>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</si>
  <si>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</si>
  <si>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</si>
  <si>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</si>
  <si>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</si>
  <si>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</si>
  <si>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</si>
  <si>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</si>
  <si>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</si>
  <si>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</si>
  <si>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</si>
  <si>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</si>
  <si>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</si>
  <si>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</si>
  <si>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</si>
  <si>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</si>
  <si>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</si>
  <si>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</si>
  <si>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</si>
  <si>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</si>
  <si>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</si>
  <si>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</si>
  <si>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</si>
  <si>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</si>
  <si>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</si>
  <si>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</si>
  <si>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</si>
  <si>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</si>
  <si>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</si>
  <si>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</si>
  <si>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</si>
  <si>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</si>
  <si>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</si>
  <si>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</si>
  <si>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</si>
  <si>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</si>
  <si>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</si>
  <si>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</si>
  <si>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</si>
  <si>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</si>
  <si>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</si>
  <si>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</si>
  <si>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</si>
  <si>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</si>
  <si>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</si>
  <si>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</si>
  <si>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</si>
  <si>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</si>
  <si>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</si>
  <si>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</si>
  <si>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</si>
  <si>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</si>
  <si>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</si>
  <si>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</si>
  <si>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</si>
  <si>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</si>
  <si>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</si>
  <si>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</si>
  <si>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</si>
  <si>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</si>
  <si>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</si>
  <si>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</si>
  <si>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</si>
  <si>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</si>
  <si>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</si>
  <si>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</si>
  <si>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</si>
  <si>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</si>
  <si>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</si>
  <si>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</si>
  <si>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</si>
  <si>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</si>
  <si>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</si>
  <si>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</si>
  <si>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</si>
  <si>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</si>
  <si>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</si>
  <si>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</si>
  <si>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</si>
  <si>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</si>
  <si>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</si>
  <si>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</si>
  <si>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</si>
  <si>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</si>
  <si>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</si>
  <si>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</si>
  <si>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</si>
  <si>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</si>
  <si>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</si>
  <si>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</si>
  <si>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</si>
  <si>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</si>
  <si>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</si>
  <si>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</si>
  <si>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</si>
  <si>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</si>
  <si>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</si>
  <si>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</si>
  <si>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</si>
  <si>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</si>
  <si>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</si>
  <si>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</si>
  <si>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</si>
  <si>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</si>
  <si>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</si>
  <si>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</si>
  <si>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</si>
  <si>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</si>
  <si>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</si>
  <si>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</si>
  <si>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</si>
  <si>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</si>
  <si>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</si>
  <si>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</si>
  <si>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</si>
  <si>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</si>
  <si>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</si>
  <si>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</si>
  <si>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</si>
  <si>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</si>
  <si>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</si>
  <si>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</si>
  <si>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</si>
  <si>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</si>
  <si>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</si>
  <si>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</si>
  <si>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</si>
  <si>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</si>
  <si>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</si>
  <si>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</si>
  <si>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</si>
  <si>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</si>
  <si>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</si>
  <si>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</si>
  <si>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</si>
  <si>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</si>
  <si>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</si>
  <si>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</si>
  <si>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</si>
  <si>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</si>
  <si>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</si>
  <si>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</si>
  <si>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</si>
  <si>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</si>
  <si>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</si>
  <si>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</si>
  <si>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</si>
  <si>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</si>
  <si>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</si>
  <si>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</si>
  <si>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</si>
  <si>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</si>
  <si>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</si>
  <si>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</si>
  <si>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</si>
  <si>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</si>
  <si>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</si>
  <si>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</si>
  <si>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</si>
  <si>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</si>
  <si>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</si>
  <si>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</si>
  <si>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</si>
  <si>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</si>
  <si>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</si>
  <si>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</si>
  <si>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</si>
  <si>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</si>
  <si>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</si>
  <si>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</si>
  <si>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</si>
  <si>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</si>
  <si>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</si>
  <si>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</si>
  <si>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</si>
  <si>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</si>
  <si>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</si>
  <si>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</si>
  <si>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</si>
  <si>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</si>
  <si>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</si>
  <si>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</si>
  <si>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</si>
  <si>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</si>
  <si>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</si>
  <si>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</si>
  <si>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</si>
  <si>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</si>
  <si>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</si>
  <si>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</si>
  <si>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</si>
  <si>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</si>
  <si>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</si>
  <si>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</si>
  <si>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</si>
  <si>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</si>
  <si>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</si>
  <si>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</si>
  <si>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</si>
  <si>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</si>
  <si>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</si>
  <si>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</si>
  <si>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</si>
  <si>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</si>
  <si>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</si>
  <si>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</si>
  <si>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</si>
  <si>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</si>
  <si>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</si>
  <si>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</si>
  <si>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</si>
  <si>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</si>
  <si>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</si>
  <si>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</si>
  <si>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</si>
  <si>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</si>
  <si>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</si>
  <si>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</si>
  <si>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</si>
  <si>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</si>
  <si>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</si>
  <si>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</si>
  <si>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</si>
  <si>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</si>
  <si>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</si>
  <si>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</si>
  <si>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</si>
  <si>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</si>
  <si>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</si>
  <si>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</si>
  <si>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</si>
  <si>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</si>
  <si>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</si>
  <si>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</si>
  <si>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</si>
  <si>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</si>
  <si>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</si>
  <si>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</si>
  <si>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</si>
  <si>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</si>
  <si>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</si>
  <si>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</si>
  <si>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</si>
  <si>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</si>
  <si>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</si>
  <si>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</si>
  <si>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</si>
  <si>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</si>
  <si>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</si>
  <si>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</si>
  <si>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</si>
  <si>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</si>
  <si>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</si>
  <si>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</si>
  <si>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</si>
  <si>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</si>
  <si>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</si>
  <si>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</si>
  <si>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</si>
  <si>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</si>
  <si>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</si>
  <si>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</si>
  <si>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</si>
  <si>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</si>
  <si>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</si>
  <si>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</si>
  <si>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</si>
  <si>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</si>
  <si>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</si>
  <si>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</si>
  <si>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</si>
  <si>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</si>
  <si>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</si>
  <si>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</si>
  <si>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</si>
  <si>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</si>
  <si>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</si>
  <si>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</si>
  <si>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</si>
  <si>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</si>
  <si>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</si>
  <si>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</si>
  <si>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</si>
  <si>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</si>
  <si>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</si>
  <si>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</si>
  <si>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</si>
  <si>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</si>
  <si>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</si>
  <si>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</si>
  <si>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</si>
  <si>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</si>
  <si>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</si>
  <si>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</si>
  <si>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</si>
  <si>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</si>
  <si>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</si>
  <si>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</si>
  <si>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</si>
  <si>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</si>
  <si>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</si>
  <si>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</si>
  <si>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</si>
  <si>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</si>
  <si>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</si>
  <si>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</si>
  <si>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</si>
  <si>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</si>
  <si>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</si>
  <si>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</si>
  <si>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</si>
  <si>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</si>
  <si>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</si>
  <si>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</si>
  <si>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</si>
  <si>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</si>
  <si>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</si>
  <si>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</si>
  <si>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</si>
  <si>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</si>
  <si>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</si>
  <si>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</si>
  <si>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</si>
  <si>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</si>
  <si>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</si>
  <si>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</si>
  <si>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</si>
  <si>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</si>
  <si>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</si>
  <si>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</si>
  <si>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</si>
  <si>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</si>
  <si>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</si>
  <si>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</si>
  <si>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</si>
  <si>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</si>
  <si>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</si>
  <si>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</si>
  <si>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</si>
  <si>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</si>
  <si>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</si>
  <si>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</si>
  <si>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</si>
  <si>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</si>
  <si>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</si>
  <si>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</si>
  <si>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</si>
  <si>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</si>
  <si>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</si>
  <si>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</si>
  <si>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</si>
  <si>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</si>
  <si>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</si>
  <si>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</si>
  <si>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</si>
  <si>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</si>
  <si>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</si>
  <si>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</si>
  <si>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</si>
  <si>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</si>
  <si>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</si>
  <si>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</si>
  <si>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</si>
  <si>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</si>
  <si>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</si>
  <si>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</si>
  <si>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</si>
  <si>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</si>
  <si>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</si>
  <si>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</si>
  <si>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</si>
  <si>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</si>
  <si>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</si>
  <si>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</si>
  <si>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</si>
  <si>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</si>
  <si>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</si>
  <si>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</si>
  <si>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</si>
  <si>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</si>
  <si>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</si>
  <si>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</si>
  <si>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</si>
  <si>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</si>
  <si>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</si>
  <si>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</si>
  <si>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</si>
  <si>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</si>
  <si>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</si>
  <si>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</si>
  <si>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</si>
  <si>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</si>
  <si>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</si>
  <si>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</si>
  <si>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</si>
  <si>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</si>
  <si>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</si>
  <si>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</si>
  <si>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</si>
  <si>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</si>
  <si>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</si>
  <si>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</si>
  <si>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</si>
  <si>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</si>
  <si>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</si>
  <si>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</si>
  <si>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</si>
  <si>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</si>
  <si>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</si>
  <si>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</si>
  <si>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</si>
  <si>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</si>
  <si>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</si>
  <si>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</si>
  <si>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</si>
  <si>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</si>
  <si>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</si>
  <si>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</si>
  <si>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</si>
  <si>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</si>
  <si>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</si>
  <si>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</si>
  <si>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</si>
  <si>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</si>
  <si>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</si>
  <si>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</si>
  <si>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</si>
  <si>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</si>
  <si>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</si>
  <si>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</si>
  <si>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</si>
  <si>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</si>
  <si>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</si>
  <si>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</si>
  <si>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</si>
  <si>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</si>
  <si>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</si>
  <si>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</si>
  <si>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</si>
  <si>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</si>
  <si>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</si>
  <si>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</si>
  <si>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</si>
  <si>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</si>
  <si>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</si>
  <si>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</si>
  <si>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</si>
  <si>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</si>
  <si>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</si>
  <si>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</si>
  <si>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</si>
  <si>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</si>
  <si>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</si>
  <si>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</si>
  <si>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</si>
  <si>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</si>
  <si>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</si>
  <si>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</si>
  <si>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</si>
  <si>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</si>
  <si>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</si>
  <si>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</si>
  <si>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</si>
  <si>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</si>
  <si>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</si>
  <si>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</si>
  <si>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</si>
  <si>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</si>
  <si>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</si>
  <si>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</si>
  <si>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</si>
  <si>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</si>
  <si>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</si>
  <si>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</si>
  <si>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</si>
  <si>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</si>
  <si>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</si>
  <si>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</si>
  <si>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</si>
  <si>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</si>
  <si>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</si>
  <si>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</si>
  <si>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</si>
  <si>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</si>
  <si>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</si>
  <si>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</si>
  <si>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</si>
  <si>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</si>
  <si>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</si>
  <si>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</si>
  <si>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</si>
  <si>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</si>
  <si>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</si>
  <si>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</si>
  <si>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</si>
  <si>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</si>
  <si>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</si>
  <si>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</si>
  <si>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</si>
  <si>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</si>
  <si>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</si>
  <si>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</si>
  <si>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</si>
  <si>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</si>
  <si>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</si>
  <si>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</si>
  <si>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</si>
  <si>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</si>
  <si>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</si>
  <si>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</si>
  <si>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</si>
  <si>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</si>
  <si>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</si>
  <si>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</si>
  <si>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</si>
  <si>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</si>
  <si>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</si>
  <si>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</si>
  <si>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</si>
  <si>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</si>
  <si>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</si>
  <si>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</si>
  <si>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</si>
  <si>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</si>
  <si>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</si>
  <si>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</si>
  <si>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</si>
  <si>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</si>
  <si>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</si>
  <si>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</si>
  <si>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</si>
  <si>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</si>
  <si>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</si>
  <si>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</si>
  <si>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</si>
  <si>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</si>
  <si>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</si>
  <si>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</si>
  <si>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</si>
  <si>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</si>
  <si>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</si>
  <si>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</si>
  <si>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</si>
  <si>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</si>
  <si>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</si>
  <si>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</si>
  <si>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</si>
  <si>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</si>
  <si>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</si>
  <si>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</si>
  <si>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</si>
  <si>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</si>
  <si>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</si>
  <si>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</si>
  <si>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</si>
  <si>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</si>
  <si>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</si>
  <si>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</si>
  <si>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</si>
  <si>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</si>
  <si>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</si>
  <si>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</si>
  <si>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</si>
  <si>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</si>
  <si>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</si>
  <si>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</si>
  <si>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</si>
  <si>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</si>
  <si>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</si>
  <si>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</si>
  <si>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</si>
  <si>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</si>
  <si>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</si>
  <si>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</si>
  <si>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</si>
  <si>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</si>
  <si>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</si>
  <si>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</si>
  <si>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</si>
  <si>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</si>
  <si>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</si>
  <si>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</si>
  <si>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</si>
  <si>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</si>
  <si>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</si>
  <si>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</si>
  <si>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</si>
  <si>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</si>
  <si>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</si>
  <si>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</si>
  <si>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</si>
  <si>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</si>
  <si>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</si>
  <si>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</si>
  <si>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</si>
  <si>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</si>
  <si>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</si>
  <si>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</si>
  <si>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</si>
  <si>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</si>
  <si>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</si>
  <si>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</si>
  <si>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</si>
  <si>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</si>
  <si>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</si>
  <si>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</si>
  <si>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</si>
  <si>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</si>
  <si>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</si>
  <si>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</si>
  <si>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</si>
  <si>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</si>
  <si>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</si>
  <si>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</si>
  <si>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</si>
  <si>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</si>
  <si>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</si>
  <si>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</si>
  <si>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</si>
  <si>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</si>
  <si>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</si>
  <si>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</si>
  <si>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</si>
  <si>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</si>
  <si>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</si>
  <si>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</si>
  <si>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</si>
  <si>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</si>
  <si>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</si>
  <si>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</si>
  <si>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</si>
  <si>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</si>
  <si>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</si>
  <si>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</si>
  <si>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</si>
  <si>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</si>
  <si>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</si>
  <si>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</si>
  <si>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</si>
  <si>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</si>
  <si>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</si>
  <si>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</si>
  <si>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</si>
  <si>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</si>
  <si>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</si>
  <si>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</si>
  <si>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</si>
  <si>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</si>
  <si>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</si>
  <si>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</si>
  <si>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</si>
  <si>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</si>
  <si>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</si>
  <si>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</si>
  <si>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</si>
  <si>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</si>
  <si>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</si>
  <si>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</si>
  <si>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</si>
  <si>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</si>
  <si>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</si>
  <si>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</si>
  <si>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</si>
  <si>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</si>
  <si>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</si>
  <si>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</si>
  <si>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</si>
  <si>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</si>
  <si>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</si>
  <si>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</si>
  <si>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</si>
  <si>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</si>
  <si>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</si>
  <si>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</si>
  <si>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</si>
  <si>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</si>
  <si>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</si>
  <si>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</si>
  <si>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</si>
  <si>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</si>
  <si>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</si>
  <si>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</si>
  <si>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</si>
  <si>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</si>
  <si>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</si>
  <si>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</si>
  <si>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</si>
  <si>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</si>
  <si>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</si>
  <si>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</si>
  <si>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</si>
  <si>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</si>
  <si>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</si>
  <si>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</si>
  <si>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</si>
  <si>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</si>
  <si>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</si>
  <si>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</si>
  <si>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</si>
  <si>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</si>
  <si>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</si>
  <si>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</si>
  <si>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</si>
  <si>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</si>
  <si>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</si>
  <si>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</si>
  <si>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</si>
  <si>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</si>
  <si>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</si>
  <si>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</si>
  <si>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</si>
  <si>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</si>
  <si>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</si>
  <si>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</si>
  <si>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</si>
  <si>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</si>
  <si>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</si>
  <si>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</si>
  <si>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</si>
  <si>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</si>
  <si>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</si>
  <si>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</si>
  <si>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</si>
  <si>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</si>
  <si>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</si>
  <si>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</si>
  <si>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</si>
  <si>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</si>
  <si>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</si>
  <si>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</si>
  <si>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</si>
  <si>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</si>
  <si>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</si>
  <si>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</si>
  <si>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</si>
  <si>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</si>
  <si>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</si>
  <si>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</si>
  <si>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</si>
  <si>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</si>
  <si>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</si>
  <si>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</si>
  <si>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</si>
  <si>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</si>
  <si>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</si>
  <si>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</si>
  <si>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</si>
  <si>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</si>
  <si>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</si>
  <si>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</si>
  <si>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</si>
  <si>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</si>
  <si>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</si>
  <si>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</si>
  <si>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</si>
  <si>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</si>
  <si>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</si>
  <si>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</si>
  <si>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</si>
  <si>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</si>
  <si>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</si>
  <si>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</si>
  <si>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</si>
  <si>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</si>
  <si>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</si>
  <si>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</si>
  <si>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</si>
  <si>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</si>
  <si>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</si>
  <si>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</si>
  <si>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</si>
  <si>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</si>
  <si>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</si>
  <si>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</si>
  <si>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</si>
  <si>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</si>
  <si>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</si>
  <si>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</si>
  <si>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</si>
  <si>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</si>
  <si>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</si>
  <si>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</si>
  <si>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</si>
  <si>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</si>
  <si>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</si>
  <si>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</si>
  <si>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</si>
  <si>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</si>
  <si>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</si>
  <si>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</si>
  <si>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</si>
  <si>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</si>
  <si>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</si>
  <si>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</si>
  <si>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</si>
  <si>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</si>
  <si>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</si>
  <si>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</si>
  <si>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</si>
  <si>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</si>
  <si>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</si>
  <si>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</si>
  <si>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</si>
  <si>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</si>
  <si>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</si>
  <si>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</si>
  <si>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</si>
  <si>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</si>
  <si>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</si>
  <si>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</si>
  <si>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</si>
  <si>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</si>
  <si>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</si>
  <si>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</si>
  <si>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</si>
  <si>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</si>
  <si>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</si>
  <si>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</si>
  <si>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</si>
  <si>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</si>
  <si>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</si>
  <si>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</si>
  <si>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</si>
  <si>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</si>
  <si>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</si>
  <si>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</si>
  <si>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</si>
  <si>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</si>
  <si>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</si>
  <si>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</si>
  <si>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</si>
  <si>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</si>
  <si>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</si>
  <si>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</si>
  <si>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</si>
  <si>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</si>
  <si>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</si>
  <si>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</si>
  <si>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</si>
  <si>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</si>
  <si>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</si>
  <si>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</si>
  <si>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</si>
  <si>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</si>
  <si>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</si>
  <si>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</si>
  <si>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</si>
  <si>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</si>
  <si>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</si>
  <si>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</si>
  <si>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</si>
  <si>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</si>
  <si>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</si>
  <si>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</si>
  <si>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</si>
  <si>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</si>
  <si>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</si>
  <si>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</si>
  <si>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</si>
  <si>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</si>
  <si>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</si>
  <si>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</si>
  <si>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</si>
  <si>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</si>
  <si>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</si>
  <si>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</si>
  <si>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</si>
  <si>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</si>
  <si>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</si>
  <si>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</si>
  <si>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</si>
  <si>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</si>
  <si>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</si>
  <si>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</si>
  <si>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</si>
  <si>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</si>
  <si>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</si>
  <si>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</si>
  <si>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</si>
  <si>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</si>
  <si>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</si>
  <si>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</si>
  <si>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</si>
  <si>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</si>
  <si>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</si>
  <si>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</si>
  <si>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</si>
  <si>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</si>
  <si>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</si>
  <si>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</si>
  <si>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</si>
  <si>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</si>
  <si>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</si>
  <si>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</si>
  <si>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</si>
  <si>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</si>
  <si>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</si>
  <si>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</si>
  <si>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</si>
  <si>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</si>
  <si>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</si>
  <si>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</si>
  <si>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</si>
  <si>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</si>
  <si>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</si>
  <si>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</si>
  <si>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</si>
  <si>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</si>
  <si>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</si>
  <si>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</si>
  <si>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</si>
  <si>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</si>
  <si>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</si>
  <si>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</si>
  <si>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</si>
  <si>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</si>
  <si>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</si>
  <si>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</si>
  <si>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</si>
  <si>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</si>
  <si>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</si>
  <si>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</si>
  <si>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</si>
  <si>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</si>
  <si>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</si>
  <si>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</si>
  <si>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</si>
  <si>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</si>
  <si>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</si>
  <si>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</si>
  <si>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</si>
  <si>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</si>
  <si>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</si>
  <si>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</si>
  <si>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</si>
  <si>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</si>
  <si>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</si>
  <si>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</si>
  <si>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</si>
  <si>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</si>
  <si>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</si>
  <si>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</si>
  <si>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</si>
  <si>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</si>
  <si>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</si>
  <si>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</si>
  <si>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</si>
  <si>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</si>
  <si>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</si>
  <si>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</si>
  <si>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</si>
  <si>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</si>
  <si>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</si>
  <si>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</si>
  <si>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</si>
  <si>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</si>
  <si>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</si>
  <si>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</si>
  <si>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</si>
  <si>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</si>
  <si>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</si>
  <si>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</si>
  <si>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</si>
  <si>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</si>
  <si>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</si>
  <si>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</si>
  <si>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</si>
  <si>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</si>
  <si>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</si>
  <si>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</si>
  <si>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</si>
  <si>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</si>
  <si>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</si>
  <si>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</si>
  <si>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</si>
  <si>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</si>
  <si>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</si>
  <si>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</si>
  <si>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</si>
  <si>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</si>
  <si>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</si>
  <si>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</si>
  <si>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</si>
  <si>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</si>
  <si>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</si>
  <si>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</si>
  <si>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</si>
  <si>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</si>
  <si>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</si>
  <si>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</si>
  <si>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</si>
  <si>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</si>
  <si>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</si>
  <si>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</si>
  <si>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</si>
  <si>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</si>
  <si>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</si>
  <si>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</si>
  <si>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</si>
  <si>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</si>
  <si>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</si>
  <si>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</si>
  <si>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</si>
  <si>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</si>
  <si>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</si>
  <si>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</si>
  <si>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</si>
  <si>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</si>
  <si>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</si>
  <si>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</si>
  <si>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</si>
  <si>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</si>
  <si>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</si>
  <si>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</si>
  <si>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</si>
  <si>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</si>
  <si>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</si>
  <si>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</si>
  <si>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</si>
  <si>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</si>
  <si>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</si>
  <si>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</si>
  <si>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</si>
  <si>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</si>
  <si>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</si>
  <si>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</si>
  <si>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</si>
  <si>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</si>
  <si>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</si>
  <si>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</si>
  <si>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</si>
  <si>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</si>
  <si>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</si>
  <si>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</si>
  <si>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</si>
  <si>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</si>
  <si>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</si>
  <si>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</si>
  <si>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</si>
  <si>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</si>
  <si>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</si>
  <si>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</si>
  <si>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</si>
  <si>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</si>
  <si>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</si>
  <si>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</si>
  <si>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</si>
  <si>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</si>
  <si>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</si>
  <si>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</si>
  <si>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</si>
  <si>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</si>
  <si>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</si>
  <si>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</si>
  <si>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</si>
  <si>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</si>
  <si>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</si>
  <si>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</si>
  <si>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</si>
  <si>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</si>
  <si>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</si>
  <si>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</si>
  <si>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</si>
  <si>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</si>
  <si>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</si>
  <si>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</si>
  <si>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</si>
  <si>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</si>
  <si>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</si>
  <si>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</si>
  <si>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</si>
  <si>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</si>
  <si>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</si>
  <si>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</si>
  <si>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</si>
  <si>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</si>
  <si>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</si>
  <si>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</si>
  <si>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</si>
  <si>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</si>
  <si>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</si>
  <si>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</si>
  <si>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</si>
  <si>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</si>
  <si>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</si>
  <si>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</si>
  <si>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</si>
  <si>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</si>
  <si>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</si>
  <si>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</si>
  <si>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</si>
  <si>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</si>
  <si>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</si>
  <si>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</si>
  <si>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</si>
  <si>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</si>
  <si>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</si>
  <si>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</si>
  <si>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</si>
  <si>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</si>
  <si>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</si>
  <si>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</si>
  <si>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</si>
  <si>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</si>
  <si>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</si>
  <si>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</si>
  <si>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</si>
  <si>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</si>
  <si>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</si>
  <si>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</si>
  <si>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</si>
  <si>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</si>
  <si>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</si>
  <si>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</si>
  <si>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</si>
  <si>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</si>
  <si>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</si>
  <si>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</si>
  <si>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</si>
  <si>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</si>
  <si>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</si>
  <si>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</si>
  <si>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</si>
  <si>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</si>
  <si>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</si>
  <si>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</si>
  <si>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</si>
  <si>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</si>
  <si>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</si>
  <si>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</si>
  <si>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</si>
  <si>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</si>
  <si>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</si>
  <si>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</si>
  <si>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</si>
  <si>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</si>
  <si>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</si>
  <si>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</si>
  <si>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</si>
  <si>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</si>
  <si>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</si>
  <si>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</si>
  <si>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</si>
  <si>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</si>
  <si>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</si>
  <si>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</si>
  <si>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</si>
  <si>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</si>
  <si>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</si>
  <si>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</si>
  <si>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</si>
  <si>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</si>
  <si>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</si>
  <si>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</si>
  <si>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</si>
  <si>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</si>
  <si>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</si>
  <si>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</si>
  <si>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</si>
  <si>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</si>
  <si>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</si>
  <si>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</si>
  <si>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</si>
  <si>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</si>
  <si>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</si>
  <si>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</si>
  <si>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</si>
  <si>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</si>
  <si>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</si>
  <si>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</si>
  <si>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</si>
  <si>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</si>
  <si>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</si>
  <si>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</si>
  <si>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</si>
  <si>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</si>
  <si>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</si>
  <si>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</si>
  <si>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</si>
  <si>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</si>
  <si>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</si>
  <si>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</si>
  <si>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</si>
  <si>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</si>
  <si>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</si>
  <si>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</si>
  <si>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</si>
  <si>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</si>
  <si>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</si>
  <si>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</si>
  <si>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</si>
  <si>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</si>
  <si>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</si>
  <si>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</si>
  <si>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</si>
  <si>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</si>
  <si>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</si>
  <si>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</si>
  <si>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</si>
  <si>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</si>
  <si>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</si>
  <si>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</si>
  <si>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</si>
  <si>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</si>
  <si>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</si>
  <si>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</si>
  <si>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</si>
  <si>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</si>
  <si>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</si>
  <si>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</si>
  <si>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</si>
  <si>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</si>
  <si>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</si>
  <si>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</si>
  <si>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</si>
  <si>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</si>
  <si>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</si>
  <si>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</si>
  <si>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</si>
  <si>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</si>
  <si>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</si>
  <si>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</si>
  <si>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</si>
  <si>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</si>
  <si>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</si>
  <si>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</si>
  <si>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</si>
  <si>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</si>
  <si>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</si>
  <si>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</si>
  <si>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</si>
  <si>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</si>
  <si>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</si>
  <si>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</si>
  <si>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</si>
  <si>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</si>
  <si>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</si>
  <si>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</si>
  <si>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</si>
  <si>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</si>
  <si>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</si>
  <si>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</si>
  <si>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</si>
  <si>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</si>
  <si>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</si>
  <si>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</si>
  <si>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</si>
  <si>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</si>
  <si>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</si>
  <si>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</si>
  <si>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</si>
  <si>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</si>
  <si>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</si>
  <si>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</si>
  <si>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</si>
  <si>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</si>
  <si>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</si>
  <si>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</si>
  <si>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</si>
  <si>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</si>
  <si>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</si>
  <si>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</si>
  <si>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</si>
  <si>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</si>
  <si>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</si>
  <si>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</si>
  <si>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</si>
  <si>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</si>
  <si>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</si>
  <si>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</si>
  <si>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</si>
  <si>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</si>
  <si>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</si>
  <si>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</si>
  <si>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</si>
  <si>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</si>
  <si>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</si>
  <si>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</si>
  <si>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</si>
  <si>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</si>
  <si>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</si>
  <si>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</si>
  <si>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</si>
  <si>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</si>
  <si>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</si>
  <si>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</si>
  <si>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</si>
  <si>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</si>
  <si>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</si>
  <si>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</si>
  <si>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</si>
  <si>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</si>
  <si>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</si>
  <si>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</si>
  <si>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</si>
  <si>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</si>
  <si>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</si>
  <si>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</si>
  <si>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</si>
  <si>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</si>
  <si>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</si>
  <si>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</si>
  <si>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</si>
  <si>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</si>
  <si>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</si>
  <si>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</si>
  <si>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</si>
  <si>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</si>
  <si>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</si>
  <si>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</si>
  <si>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</si>
  <si>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</si>
  <si>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</si>
  <si>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</si>
  <si>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</si>
  <si>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</si>
  <si>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</si>
  <si>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</si>
  <si>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</si>
  <si>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</si>
  <si>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</si>
  <si>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</si>
  <si>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</si>
  <si>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</si>
  <si>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</si>
  <si>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</si>
  <si>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</si>
  <si>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</si>
  <si>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</si>
  <si>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</si>
  <si>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</si>
  <si>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</si>
  <si>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</si>
  <si>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</si>
  <si>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</si>
  <si>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</si>
  <si>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</si>
  <si>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</si>
  <si>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</si>
  <si>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</si>
  <si>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</si>
  <si>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</si>
  <si>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</si>
  <si>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</si>
  <si>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</si>
  <si>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</si>
  <si>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</si>
  <si>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</si>
  <si>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</si>
  <si>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</si>
  <si>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</si>
  <si>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</si>
  <si>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</si>
  <si>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</si>
  <si>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</si>
  <si>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</si>
  <si>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</si>
  <si>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</si>
  <si>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</si>
  <si>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</si>
  <si>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</si>
  <si>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</si>
  <si>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</si>
  <si>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</si>
  <si>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</si>
  <si>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</si>
  <si>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</si>
  <si>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</si>
  <si>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</si>
  <si>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</si>
  <si>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</si>
  <si>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</si>
  <si>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</si>
  <si>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</si>
  <si>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</si>
  <si>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</si>
  <si>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</si>
  <si>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</si>
  <si>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</si>
  <si>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</si>
  <si>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</si>
  <si>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</si>
  <si>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</si>
  <si>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</si>
  <si>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</si>
  <si>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</si>
  <si>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</si>
  <si>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</si>
  <si>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</si>
  <si>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</si>
  <si>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</si>
  <si>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</si>
  <si>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</si>
  <si>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</si>
  <si>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</si>
  <si>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</si>
  <si>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</si>
  <si>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</si>
  <si>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</si>
  <si>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</si>
  <si>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</si>
  <si>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</si>
  <si>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</si>
  <si>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</si>
  <si>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</si>
  <si>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</si>
  <si>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</si>
  <si>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</si>
  <si>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</si>
  <si>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</si>
  <si>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</si>
  <si>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</si>
  <si>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</si>
  <si>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</si>
  <si>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</si>
  <si>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</si>
  <si>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</si>
  <si>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</si>
  <si>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</si>
  <si>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</si>
  <si>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</si>
  <si>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</si>
  <si>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</si>
  <si>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</si>
  <si>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</si>
  <si>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</si>
  <si>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</si>
  <si>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</si>
  <si>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</si>
  <si>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</si>
  <si>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</si>
  <si>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</si>
  <si>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</si>
  <si>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</si>
  <si>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</si>
  <si>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</si>
  <si>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</si>
  <si>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</si>
  <si>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</si>
  <si>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</si>
  <si>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</si>
  <si>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</si>
  <si>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</si>
  <si>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</si>
  <si>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</si>
  <si>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</si>
  <si>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</si>
  <si>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</si>
  <si>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</si>
  <si>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</si>
  <si>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</si>
  <si>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</si>
  <si>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</si>
  <si>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</si>
  <si>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</si>
  <si>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</si>
  <si>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</si>
  <si>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</si>
  <si>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</si>
  <si>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</si>
  <si>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</si>
  <si>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</si>
  <si>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</si>
  <si>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</si>
  <si>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</si>
  <si>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</si>
  <si>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</si>
  <si>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</si>
  <si>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</si>
  <si>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</si>
  <si>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</si>
  <si>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</si>
  <si>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</si>
  <si>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</si>
  <si>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</si>
  <si>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</si>
  <si>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</si>
  <si>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</si>
  <si>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</si>
  <si>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</si>
  <si>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</si>
  <si>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</si>
  <si>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</si>
  <si>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</si>
  <si>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</si>
  <si>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</si>
  <si>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</si>
  <si>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</si>
  <si>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</si>
  <si>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</si>
  <si>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</si>
  <si>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</si>
  <si>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</si>
  <si>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</si>
  <si>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</si>
  <si>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</si>
  <si>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</si>
  <si>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</si>
  <si>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</si>
  <si>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</si>
  <si>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</si>
  <si>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</si>
  <si>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</si>
  <si>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</si>
  <si>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</si>
  <si>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</si>
  <si>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</si>
  <si>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</si>
  <si>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</si>
  <si>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</si>
  <si>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</si>
  <si>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</si>
  <si>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</si>
  <si>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</si>
  <si>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</si>
  <si>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</si>
  <si>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</si>
  <si>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</si>
  <si>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</si>
  <si>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</si>
  <si>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</si>
  <si>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</si>
  <si>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</si>
  <si>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</si>
  <si>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</si>
  <si>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</si>
  <si>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</si>
  <si>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</si>
  <si>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</si>
  <si>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</si>
  <si>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</si>
  <si>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</si>
  <si>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</si>
  <si>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</si>
  <si>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</si>
  <si>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</si>
  <si>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</si>
  <si>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</si>
  <si>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</si>
  <si>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</si>
  <si>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</si>
  <si>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</si>
  <si>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</si>
  <si>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</si>
  <si>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</si>
  <si>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</si>
  <si>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</si>
  <si>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</si>
  <si>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</si>
  <si>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</si>
  <si>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</si>
  <si>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</si>
  <si>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</si>
  <si>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</si>
  <si>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</si>
  <si>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</si>
  <si>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</si>
  <si>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</si>
  <si>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</si>
  <si>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</si>
  <si>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</si>
  <si>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</si>
  <si>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</si>
  <si>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</si>
  <si>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</si>
  <si>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</si>
  <si>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</si>
  <si>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</si>
  <si>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</si>
  <si>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</si>
  <si>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</si>
  <si>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</si>
  <si>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</si>
  <si>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</si>
  <si>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</si>
  <si>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</si>
  <si>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</si>
  <si>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</si>
  <si>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</si>
  <si>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</si>
  <si>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</si>
  <si>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</si>
  <si>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</si>
  <si>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</si>
  <si>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</si>
  <si>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</si>
  <si>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</si>
  <si>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</si>
  <si>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</si>
  <si>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</si>
  <si>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</si>
  <si>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</si>
  <si>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</si>
  <si>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</si>
  <si>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</si>
  <si>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</si>
  <si>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</si>
  <si>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</si>
  <si>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</si>
  <si>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</si>
  <si>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</si>
  <si>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</si>
  <si>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</si>
  <si>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</si>
  <si>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</si>
  <si>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</si>
  <si>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</si>
  <si>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</si>
  <si>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</si>
  <si>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</si>
  <si>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</si>
  <si>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</si>
  <si>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</si>
  <si>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</si>
  <si>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</si>
  <si>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</si>
  <si>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</si>
  <si>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</si>
  <si>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</si>
  <si>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</si>
  <si>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</si>
  <si>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</si>
  <si>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</si>
  <si>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</si>
  <si>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</si>
  <si>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</si>
  <si>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</si>
  <si>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</si>
  <si>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</si>
  <si>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</si>
  <si>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</si>
  <si>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</si>
  <si>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</si>
  <si>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</si>
  <si>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</si>
  <si>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</si>
  <si>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</si>
  <si>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</si>
  <si>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</si>
  <si>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</si>
  <si>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</si>
  <si>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</si>
  <si>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</si>
  <si>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</si>
  <si>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</si>
  <si>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</si>
  <si>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</si>
  <si>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</si>
  <si>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</si>
  <si>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</si>
  <si>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</si>
  <si>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</si>
  <si>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</si>
  <si>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</si>
  <si>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</si>
  <si>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</si>
  <si>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</si>
  <si>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</si>
  <si>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</si>
  <si>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</si>
  <si>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</si>
  <si>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</si>
  <si>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</si>
  <si>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</si>
  <si>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</si>
  <si>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</si>
  <si>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</si>
  <si>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</si>
  <si>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</si>
  <si>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</si>
  <si>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</si>
  <si>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</si>
  <si>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</si>
  <si>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</si>
  <si>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</si>
  <si>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</si>
  <si>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</si>
  <si>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</si>
  <si>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</si>
  <si>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</si>
  <si>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</si>
  <si>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</si>
  <si>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</si>
  <si>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</si>
  <si>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</si>
  <si>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</si>
  <si>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</si>
  <si>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</si>
  <si>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</si>
  <si>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</si>
  <si>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</si>
  <si>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</si>
  <si>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</si>
  <si>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</si>
  <si>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</si>
  <si>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</si>
  <si>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</si>
  <si>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</si>
  <si>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</si>
  <si>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</si>
  <si>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</si>
  <si>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</si>
  <si>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</si>
  <si>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</si>
  <si>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</si>
  <si>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</si>
  <si>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</si>
  <si>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</si>
  <si>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</si>
  <si>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</si>
  <si>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</si>
  <si>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</si>
  <si>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</si>
  <si>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</si>
  <si>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</si>
  <si>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</si>
  <si>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</si>
  <si>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</si>
  <si>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</si>
  <si>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</si>
  <si>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</si>
  <si>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</si>
  <si>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</si>
  <si>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</si>
  <si>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</si>
  <si>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</si>
  <si>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</si>
  <si>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</si>
  <si>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</si>
  <si>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</si>
  <si>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</si>
  <si>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</si>
  <si>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</si>
  <si>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</si>
  <si>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</si>
  <si>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</si>
  <si>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</si>
  <si>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</si>
  <si>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</si>
  <si>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</si>
  <si>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</si>
  <si>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</si>
  <si>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</si>
  <si>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</si>
  <si>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</si>
  <si>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</si>
  <si>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</si>
  <si>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</si>
  <si>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</si>
  <si>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</si>
  <si>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</si>
  <si>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</si>
  <si>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</si>
  <si>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</si>
  <si>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</si>
  <si>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</si>
  <si>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</si>
  <si>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</si>
  <si>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</si>
  <si>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</si>
  <si>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</si>
  <si>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</si>
  <si>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</si>
  <si>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</si>
  <si>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</si>
  <si>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</si>
  <si>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</si>
  <si>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</si>
  <si>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</si>
  <si>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</si>
  <si>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</si>
  <si>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</si>
  <si>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</si>
  <si>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</si>
  <si>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</si>
  <si>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</si>
  <si>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</si>
  <si>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</si>
  <si>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</si>
  <si>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</si>
  <si>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</si>
  <si>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</si>
  <si>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</si>
  <si>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</si>
  <si>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</si>
  <si>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</si>
  <si>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</si>
  <si>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</si>
  <si>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</si>
  <si>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</si>
  <si>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</si>
  <si>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</si>
  <si>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</si>
  <si>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</si>
  <si>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</si>
  <si>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</si>
  <si>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</si>
  <si>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</si>
  <si>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</si>
  <si>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</si>
  <si>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</si>
  <si>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</si>
  <si>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</si>
  <si>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</si>
  <si>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</si>
  <si>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</si>
  <si>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</si>
  <si>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</si>
  <si>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</si>
  <si>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</si>
  <si>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</si>
  <si>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</si>
  <si>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</si>
  <si>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</si>
  <si>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</si>
  <si>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</si>
  <si>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</si>
  <si>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</si>
  <si>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</si>
  <si>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</si>
  <si>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</si>
  <si>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</si>
  <si>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</si>
  <si>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</si>
  <si>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</si>
  <si>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</si>
  <si>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</si>
  <si>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</si>
  <si>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</si>
  <si>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</si>
  <si>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</si>
  <si>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</si>
  <si>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</si>
  <si>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</si>
  <si>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</si>
  <si>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</si>
  <si>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</si>
  <si>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</si>
  <si>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</si>
  <si>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</si>
  <si>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</si>
  <si>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</si>
  <si>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</si>
  <si>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</si>
  <si>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</si>
  <si>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</si>
  <si>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</si>
  <si>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</si>
  <si>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</si>
  <si>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</si>
  <si>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</si>
  <si>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</si>
  <si>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</si>
  <si>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</si>
  <si>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</si>
  <si>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</si>
  <si>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</si>
  <si>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</si>
  <si>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</si>
  <si>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</si>
  <si>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</si>
  <si>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</si>
  <si>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</si>
  <si>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</si>
  <si>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</si>
  <si>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</si>
  <si>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</si>
  <si>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</si>
  <si>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</si>
  <si>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</si>
  <si>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</si>
  <si>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</si>
  <si>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</si>
  <si>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</si>
  <si>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</si>
  <si>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</si>
  <si>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</si>
  <si>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</si>
  <si>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</si>
  <si>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</si>
  <si>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</si>
  <si>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</si>
  <si>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</si>
  <si>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</si>
  <si>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</si>
  <si>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</si>
  <si>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</si>
  <si>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</si>
  <si>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</si>
  <si>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</si>
  <si>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</si>
  <si>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</si>
  <si>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</si>
  <si>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</si>
  <si>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</si>
  <si>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</si>
  <si>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</si>
  <si>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</si>
  <si>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</si>
  <si>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</si>
  <si>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</si>
  <si>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</si>
  <si>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</si>
  <si>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</si>
  <si>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</si>
  <si>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</si>
  <si>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</si>
  <si>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</si>
  <si>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</si>
  <si>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</si>
  <si>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</si>
  <si>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</si>
  <si>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</si>
  <si>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</si>
  <si>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</si>
  <si>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</si>
  <si>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</si>
  <si>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</si>
  <si>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</si>
  <si>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</si>
  <si>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</si>
  <si>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</si>
  <si>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</si>
  <si>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</si>
  <si>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</si>
  <si>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</si>
  <si>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</si>
  <si>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</si>
  <si>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</si>
  <si>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</si>
  <si>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</si>
  <si>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</si>
  <si>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</si>
  <si>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</si>
  <si>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</si>
  <si>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</si>
  <si>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</si>
  <si>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</si>
  <si>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</si>
  <si>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</si>
  <si>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</si>
  <si>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</si>
  <si>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</si>
  <si>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</si>
  <si>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</si>
  <si>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</si>
  <si>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</si>
  <si>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</si>
  <si>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</si>
  <si>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</si>
  <si>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</si>
  <si>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</si>
  <si>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</si>
  <si>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</si>
  <si>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</si>
  <si>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</si>
  <si>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</si>
  <si>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</si>
  <si>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</si>
  <si>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</si>
  <si>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</si>
  <si>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</si>
  <si>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</si>
  <si>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</si>
  <si>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</si>
  <si>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</si>
  <si>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</si>
  <si>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</si>
  <si>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</si>
  <si>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</si>
  <si>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</si>
  <si>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</si>
  <si>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</si>
  <si>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</si>
  <si>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</si>
  <si>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</si>
  <si>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</si>
  <si>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</si>
  <si>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</si>
  <si>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</si>
  <si>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</si>
  <si>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</si>
  <si>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</si>
  <si>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</si>
  <si>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</si>
  <si>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</si>
  <si>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</si>
  <si>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</si>
  <si>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</si>
  <si>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</si>
  <si>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</si>
  <si>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</si>
  <si>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</si>
  <si>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</si>
  <si>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</si>
  <si>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</si>
  <si>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</si>
  <si>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</si>
  <si>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</si>
  <si>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</si>
  <si>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</si>
  <si>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</si>
  <si>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</si>
  <si>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</si>
  <si>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</si>
  <si>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</si>
  <si>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</si>
  <si>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</si>
  <si>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</si>
  <si>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</si>
  <si>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</si>
  <si>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</si>
  <si>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</si>
  <si>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</si>
  <si>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</si>
  <si>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</si>
  <si>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</si>
  <si>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</si>
  <si>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</si>
  <si>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</si>
  <si>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</si>
  <si>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</si>
  <si>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</si>
  <si>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</si>
  <si>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</si>
  <si>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</si>
  <si>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</si>
  <si>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</si>
  <si>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</si>
  <si>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</si>
  <si>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</si>
  <si>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</si>
  <si>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</si>
  <si>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</si>
  <si>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</si>
  <si>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</si>
  <si>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</si>
  <si>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</si>
  <si>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</si>
  <si>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</si>
  <si>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</si>
  <si>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</si>
  <si>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</si>
  <si>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</si>
  <si>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</si>
  <si>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</si>
  <si>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</si>
  <si>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</si>
  <si>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</si>
  <si>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</si>
  <si>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</si>
  <si>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</si>
  <si>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</si>
  <si>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</si>
  <si>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</si>
  <si>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</si>
  <si>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</si>
  <si>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</si>
  <si>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</si>
  <si>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</si>
  <si>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</si>
  <si>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</si>
  <si>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</si>
  <si>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</si>
  <si>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</si>
  <si>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</si>
  <si>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</si>
  <si>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</si>
  <si>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</si>
  <si>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</si>
  <si>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</si>
  <si>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</si>
  <si>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</si>
  <si>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</si>
  <si>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</si>
  <si>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</si>
  <si>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</si>
  <si>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</si>
  <si>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</si>
  <si>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</si>
  <si>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</si>
  <si>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</si>
  <si>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</si>
  <si>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</si>
  <si>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</si>
  <si>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</si>
  <si>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</si>
  <si>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</si>
  <si>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</si>
  <si>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</si>
  <si>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</si>
  <si>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</si>
  <si>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</si>
  <si>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</si>
  <si>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</si>
  <si>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</si>
  <si>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</si>
  <si>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</si>
  <si>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</si>
  <si>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</si>
  <si>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</si>
  <si>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</si>
  <si>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</si>
  <si>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</si>
  <si>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</si>
  <si>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</si>
  <si>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</si>
  <si>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</si>
  <si>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</si>
  <si>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</si>
  <si>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</si>
  <si>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</si>
  <si>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</si>
  <si>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</si>
  <si>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</si>
  <si>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</si>
  <si>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</si>
  <si>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</si>
  <si>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</si>
  <si>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</si>
  <si>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</si>
  <si>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</si>
  <si>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</si>
  <si>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</si>
  <si>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</si>
  <si>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</si>
  <si>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</si>
  <si>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</si>
  <si>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</si>
  <si>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</si>
  <si>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</si>
  <si>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</si>
  <si>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</si>
  <si>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</si>
  <si>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</si>
  <si>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</si>
  <si>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</si>
  <si>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</si>
  <si>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</si>
  <si>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</si>
  <si>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</si>
  <si>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</si>
  <si>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</si>
  <si>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</si>
  <si>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</si>
  <si>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</si>
  <si>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</si>
  <si>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</si>
  <si>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</si>
  <si>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</si>
  <si>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</si>
  <si>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</si>
  <si>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</si>
  <si>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</si>
  <si>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</si>
  <si>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</si>
  <si>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</si>
  <si>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</si>
  <si>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</si>
  <si>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</si>
  <si>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</si>
  <si>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</si>
  <si>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</si>
  <si>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</si>
  <si>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</si>
  <si>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</si>
  <si>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</si>
  <si>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</si>
  <si>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</si>
  <si>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</si>
  <si>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</si>
  <si>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</si>
  <si>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</si>
  <si>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</si>
  <si>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</si>
  <si>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</si>
  <si>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</si>
  <si>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</si>
  <si>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</si>
  <si>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</si>
  <si>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</si>
  <si>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</si>
  <si>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</si>
  <si>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</si>
  <si>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</si>
  <si>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</si>
  <si>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</si>
  <si>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</si>
  <si>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</si>
  <si>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</si>
  <si>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</si>
  <si>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</si>
  <si>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</si>
  <si>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</si>
  <si>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</si>
  <si>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</si>
  <si>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</si>
  <si>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</si>
  <si>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</si>
  <si>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</si>
  <si>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</si>
  <si>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</si>
  <si>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</si>
  <si>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</si>
  <si>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</si>
  <si>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</si>
  <si>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</si>
  <si>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</si>
  <si>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</si>
  <si>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</si>
  <si>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</si>
  <si>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</si>
  <si>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</si>
  <si>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</si>
  <si>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</si>
  <si>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</si>
  <si>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</si>
  <si>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</si>
  <si>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</si>
  <si>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</si>
  <si>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</si>
  <si>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</si>
  <si>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</si>
  <si>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</si>
  <si>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</si>
  <si>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</si>
  <si>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</si>
  <si>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</si>
  <si>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</si>
  <si>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</si>
  <si>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</si>
  <si>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</si>
  <si>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</si>
  <si>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</si>
  <si>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</si>
  <si>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</si>
  <si>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</si>
  <si>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</si>
  <si>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</si>
  <si>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</si>
  <si>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</si>
  <si>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</si>
  <si>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</si>
  <si>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</si>
  <si>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</si>
  <si>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</si>
  <si>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</si>
  <si>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</si>
  <si>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</si>
  <si>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</si>
  <si>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</si>
  <si>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</si>
  <si>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</si>
  <si>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</si>
  <si>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</si>
  <si>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</si>
  <si>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</si>
  <si>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</si>
  <si>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</si>
  <si>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</si>
  <si>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</si>
  <si>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</si>
  <si>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</si>
  <si>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</si>
  <si>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</si>
  <si>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</si>
  <si>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</si>
  <si>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</si>
  <si>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</si>
  <si>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</si>
  <si>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</si>
  <si>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</si>
  <si>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</si>
  <si>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</si>
  <si>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</si>
  <si>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</si>
  <si>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</si>
  <si>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</si>
  <si>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</si>
  <si>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</si>
  <si>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</si>
  <si>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</si>
  <si>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</si>
  <si>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</si>
  <si>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</si>
  <si>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</si>
  <si>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</si>
  <si>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</si>
  <si>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</si>
  <si>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</si>
  <si>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</si>
  <si>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</si>
  <si>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</si>
  <si>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</si>
  <si>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</si>
  <si>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</si>
  <si>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</si>
  <si>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</si>
  <si>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</si>
  <si>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</si>
  <si>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</si>
  <si>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</si>
  <si>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</si>
  <si>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</si>
  <si>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</si>
  <si>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</si>
  <si>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</si>
  <si>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</si>
  <si>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</si>
  <si>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</si>
  <si>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</si>
  <si>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</si>
  <si>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</si>
  <si>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</si>
  <si>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</si>
  <si>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</si>
  <si>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</si>
  <si>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</si>
  <si>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</si>
  <si>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</si>
  <si>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</si>
  <si>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</si>
  <si>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</si>
  <si>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</si>
  <si>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</si>
  <si>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</si>
  <si>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</si>
  <si>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</si>
  <si>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</si>
  <si>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</si>
  <si>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</si>
  <si>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</si>
  <si>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</si>
  <si>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</si>
  <si>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</si>
  <si>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</si>
  <si>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</si>
  <si>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</si>
  <si>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</si>
  <si>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</si>
  <si>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</si>
  <si>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</si>
  <si>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</si>
  <si>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</si>
  <si>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</si>
  <si>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</si>
  <si>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</si>
  <si>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</si>
  <si>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</si>
  <si>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</si>
  <si>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</si>
  <si>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</si>
  <si>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</si>
  <si>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</si>
  <si>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</si>
  <si>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</si>
  <si>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</si>
  <si>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</si>
  <si>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</si>
  <si>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</si>
  <si>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</si>
  <si>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</si>
  <si>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</si>
  <si>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</si>
  <si>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</si>
  <si>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</si>
  <si>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</si>
  <si>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</si>
  <si>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</si>
  <si>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</si>
  <si>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</si>
  <si>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</si>
  <si>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</si>
  <si>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</si>
  <si>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</si>
  <si>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</si>
  <si>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</si>
  <si>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</si>
  <si>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</si>
  <si>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</si>
  <si>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</si>
  <si>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</si>
  <si>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</si>
  <si>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</si>
  <si>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</si>
  <si>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</si>
  <si>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</si>
  <si>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</si>
  <si>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</si>
  <si>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</si>
  <si>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</si>
  <si>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</si>
  <si>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</si>
  <si>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</si>
  <si>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</si>
  <si>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</si>
  <si>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</si>
  <si>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</si>
  <si>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</si>
  <si>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</si>
  <si>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</si>
  <si>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</si>
  <si>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</si>
  <si>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</si>
  <si>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</si>
  <si>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</si>
  <si>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</si>
  <si>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</si>
  <si>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</si>
  <si>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</si>
  <si>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</si>
  <si>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</si>
  <si>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</si>
  <si>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</si>
  <si>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</si>
  <si>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</si>
  <si>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</si>
  <si>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</si>
  <si>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</si>
  <si>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</si>
  <si>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</si>
  <si>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</si>
  <si>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</si>
  <si>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</si>
  <si>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</si>
  <si>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</si>
  <si>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</si>
  <si>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</si>
  <si>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</si>
  <si>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</si>
  <si>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</si>
  <si>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</si>
  <si>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</si>
  <si>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</si>
  <si>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</si>
  <si>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</si>
  <si>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</si>
  <si>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</si>
  <si>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</si>
  <si>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</si>
  <si>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</si>
  <si>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</si>
  <si>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</si>
  <si>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</si>
  <si>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</si>
  <si>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</si>
  <si>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</si>
  <si>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</si>
  <si>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</si>
  <si>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</si>
  <si>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</si>
  <si>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</si>
  <si>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</si>
  <si>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</si>
  <si>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</si>
  <si>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</si>
  <si>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</si>
  <si>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</si>
  <si>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</si>
  <si>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</si>
  <si>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</si>
  <si>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</si>
  <si>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</si>
  <si>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</si>
  <si>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</si>
  <si>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</si>
  <si>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</si>
  <si>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</si>
  <si>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</si>
  <si>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</si>
  <si>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</si>
  <si>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</si>
  <si>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</si>
  <si>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</si>
  <si>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</si>
  <si>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</si>
  <si>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</si>
  <si>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</si>
  <si>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</si>
  <si>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</si>
  <si>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</si>
  <si>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</si>
  <si>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</si>
  <si>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</si>
  <si>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</si>
  <si>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</si>
  <si>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</si>
  <si>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</si>
  <si>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</si>
  <si>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</si>
  <si>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</si>
  <si>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</si>
  <si>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</si>
  <si>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</si>
  <si>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</si>
  <si>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</si>
  <si>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</si>
  <si>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</si>
  <si>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</si>
  <si>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</si>
  <si>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</si>
  <si>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</si>
  <si>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</si>
  <si>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</si>
  <si>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</si>
  <si>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</si>
  <si>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</si>
  <si>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</si>
  <si>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</si>
  <si>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</si>
  <si>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</si>
  <si>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</si>
  <si>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</si>
  <si>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</si>
  <si>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</si>
  <si>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</si>
  <si>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</si>
  <si>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</si>
  <si>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</si>
  <si>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</si>
  <si>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</si>
  <si>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</si>
  <si>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</si>
  <si>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</si>
  <si>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</si>
  <si>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</si>
  <si>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</si>
  <si>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</si>
  <si>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</si>
  <si>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</si>
  <si>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</si>
  <si>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</si>
  <si>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</si>
  <si>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</si>
  <si>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</si>
  <si>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</si>
  <si>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</si>
  <si>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</si>
  <si>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</si>
  <si>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</si>
  <si>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</si>
  <si>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</si>
  <si>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</si>
  <si>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</si>
  <si>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</si>
  <si>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</si>
  <si>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</si>
  <si>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</si>
  <si>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</si>
  <si>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</si>
  <si>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</si>
  <si>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</si>
  <si>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</si>
  <si>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</si>
  <si>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</si>
  <si>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</si>
  <si>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</si>
  <si>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</si>
  <si>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</si>
  <si>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</si>
  <si>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</si>
  <si>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</si>
  <si>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</si>
  <si>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</si>
  <si>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</si>
  <si>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</si>
  <si>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</si>
  <si>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</si>
  <si>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</si>
  <si>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</si>
  <si>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</si>
  <si>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</si>
  <si>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</si>
  <si>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</si>
  <si>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</si>
  <si>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</si>
  <si>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</si>
  <si>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</si>
  <si>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</si>
  <si>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</si>
  <si>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</si>
  <si>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</si>
  <si>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</si>
  <si>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</si>
  <si>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</si>
  <si>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</si>
  <si>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</si>
  <si>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</si>
  <si>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</si>
  <si>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</si>
  <si>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</si>
  <si>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</si>
  <si>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</si>
  <si>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</si>
  <si>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</si>
  <si>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</si>
  <si>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</si>
  <si>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</si>
  <si>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</si>
  <si>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</si>
  <si>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</si>
  <si>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</si>
  <si>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</si>
  <si>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</si>
  <si>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</si>
  <si>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</si>
  <si>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</si>
  <si>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</si>
  <si>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</si>
  <si>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</si>
  <si>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</si>
  <si>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</si>
  <si>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</si>
  <si>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</si>
  <si>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</si>
  <si>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</si>
  <si>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</si>
  <si>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</si>
  <si>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</si>
  <si>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</si>
  <si>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</si>
  <si>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</si>
  <si>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</si>
  <si>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</si>
  <si>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</si>
  <si>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</si>
  <si>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</si>
  <si>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</si>
  <si>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</si>
  <si>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</si>
  <si>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</si>
  <si>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</si>
  <si>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</si>
  <si>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</si>
  <si>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</si>
  <si>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</si>
  <si>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</si>
  <si>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</si>
  <si>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</si>
  <si>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</si>
  <si>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</si>
  <si>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</si>
  <si>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</si>
  <si>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</si>
  <si>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</si>
  <si>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</si>
  <si>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</si>
  <si>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</si>
  <si>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</si>
  <si>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</si>
  <si>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</si>
  <si>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</si>
  <si>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</si>
  <si>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</si>
  <si>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</si>
  <si>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</si>
  <si>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</si>
  <si>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</si>
  <si>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</si>
  <si>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</si>
  <si>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</si>
  <si>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</si>
  <si>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</si>
  <si>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</si>
  <si>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</si>
  <si>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</si>
  <si>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</si>
  <si>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</si>
  <si>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</si>
  <si>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</si>
  <si>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</si>
  <si>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</si>
  <si>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</si>
  <si>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</si>
  <si>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</si>
  <si>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</si>
  <si>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</si>
  <si>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</si>
  <si>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</si>
  <si>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</si>
  <si>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</si>
  <si>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</si>
  <si>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</si>
  <si>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</si>
  <si>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</si>
  <si>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</si>
  <si>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</si>
  <si>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</si>
  <si>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</si>
  <si>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</si>
  <si>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</si>
  <si>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</si>
  <si>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</si>
  <si>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</si>
  <si>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</si>
  <si>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</si>
  <si>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</si>
  <si>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</si>
  <si>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</si>
  <si>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</si>
  <si>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</si>
  <si>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</si>
  <si>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</si>
  <si>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</si>
  <si>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</si>
  <si>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</si>
  <si>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</si>
  <si>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</si>
  <si>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</si>
  <si>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</si>
  <si>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</si>
  <si>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</si>
  <si>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</si>
  <si>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</si>
  <si>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</si>
  <si>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</si>
  <si>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</si>
  <si>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</si>
  <si>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</si>
  <si>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</si>
  <si>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</si>
  <si>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</si>
  <si>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</si>
  <si>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</si>
  <si>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</si>
  <si>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</si>
  <si>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</si>
  <si>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</si>
  <si>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</si>
  <si>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</si>
  <si>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</si>
  <si>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</si>
  <si>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</si>
  <si>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</si>
  <si>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</si>
  <si>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</si>
  <si>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</si>
  <si>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</si>
  <si>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</si>
  <si>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</si>
  <si>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</si>
  <si>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</si>
  <si>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</si>
  <si>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</si>
  <si>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</si>
  <si>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</si>
  <si>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</si>
  <si>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</si>
  <si>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</si>
  <si>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</si>
  <si>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</si>
  <si>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</si>
  <si>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</si>
  <si>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</si>
  <si>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</si>
  <si>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</si>
  <si>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</si>
  <si>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</si>
  <si>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</si>
  <si>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</si>
  <si>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</si>
  <si>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</si>
  <si>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</si>
  <si>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</si>
  <si>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</si>
  <si>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</si>
  <si>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</si>
  <si>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</si>
  <si>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</si>
  <si>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</si>
  <si>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</si>
  <si>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</si>
  <si>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</si>
  <si>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</si>
  <si>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</si>
  <si>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</si>
  <si>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</si>
  <si>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</si>
  <si>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</si>
  <si>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</si>
  <si>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</si>
  <si>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</si>
  <si>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</si>
  <si>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</si>
  <si>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</si>
  <si>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</si>
  <si>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</si>
  <si>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</si>
  <si>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</si>
  <si>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</si>
  <si>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</si>
  <si>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</si>
  <si>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</si>
  <si>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</si>
  <si>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</si>
  <si>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</si>
  <si>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</si>
  <si>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</si>
  <si>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</si>
  <si>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</si>
  <si>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</si>
  <si>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</si>
  <si>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</si>
  <si>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</si>
  <si>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</si>
  <si>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</si>
  <si>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</si>
  <si>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</si>
  <si>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</si>
  <si>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</si>
  <si>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</si>
  <si>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</si>
  <si>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</si>
  <si>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</si>
  <si>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</si>
  <si>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</si>
  <si>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</si>
  <si>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</si>
  <si>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</si>
  <si>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</si>
  <si>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</si>
  <si>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</si>
  <si>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</si>
  <si>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</si>
  <si>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</si>
  <si>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</si>
  <si>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</si>
  <si>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</si>
  <si>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</si>
  <si>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</si>
  <si>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</si>
  <si>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</si>
  <si>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</si>
  <si>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</si>
  <si>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</si>
  <si>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</si>
  <si>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</si>
  <si>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</si>
  <si>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</si>
  <si>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</si>
  <si>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</si>
  <si>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</si>
  <si>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</si>
  <si>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</si>
  <si>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</si>
  <si>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</si>
  <si>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</si>
  <si>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</si>
  <si>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</si>
  <si>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</si>
  <si>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</si>
  <si>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</si>
  <si>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</si>
  <si>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</si>
  <si>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</si>
  <si>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</si>
  <si>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</si>
  <si>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</si>
  <si>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</si>
  <si>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</si>
  <si>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</si>
  <si>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</si>
  <si>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</si>
  <si>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</si>
  <si>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</si>
  <si>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</si>
  <si>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</si>
  <si>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</si>
  <si>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</si>
  <si>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</si>
  <si>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</si>
  <si>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</si>
  <si>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</si>
  <si>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</si>
  <si>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</si>
  <si>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</si>
  <si>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</si>
  <si>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</si>
  <si>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</si>
  <si>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</si>
  <si>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</si>
  <si>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</si>
  <si>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</si>
  <si>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</si>
  <si>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</si>
  <si>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</si>
  <si>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</si>
  <si>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</si>
  <si>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</si>
  <si>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</si>
  <si>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</si>
  <si>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</si>
  <si>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</si>
  <si>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</si>
  <si>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</si>
  <si>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</si>
  <si>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</si>
  <si>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</si>
  <si>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</si>
  <si>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</si>
  <si>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</si>
  <si>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</si>
  <si>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</si>
  <si>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</si>
  <si>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</si>
  <si>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</si>
  <si>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</si>
  <si>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</si>
  <si>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</si>
  <si>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</si>
  <si>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</si>
  <si>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</si>
  <si>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</si>
  <si>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</si>
  <si>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</si>
  <si>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</si>
  <si>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</si>
  <si>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</si>
  <si>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</si>
  <si>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</si>
  <si>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</si>
  <si>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</si>
  <si>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</si>
  <si>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</si>
  <si>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</si>
  <si>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</si>
  <si>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</si>
  <si>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</si>
  <si>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</si>
  <si>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</si>
  <si>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</si>
  <si>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</si>
  <si>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</si>
  <si>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</si>
  <si>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</si>
  <si>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</si>
  <si>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</si>
  <si>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</si>
  <si>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</si>
  <si>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</si>
  <si>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</si>
  <si>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</si>
  <si>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</si>
  <si>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</si>
  <si>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</si>
  <si>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</si>
  <si>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</si>
  <si>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</si>
  <si>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</si>
  <si>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</si>
  <si>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</si>
  <si>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</si>
  <si>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</si>
  <si>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</si>
  <si>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</si>
  <si>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</si>
  <si>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</si>
  <si>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</si>
  <si>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</si>
  <si>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</si>
  <si>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</si>
  <si>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</si>
  <si>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</si>
  <si>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</si>
  <si>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</si>
  <si>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</si>
  <si>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</si>
  <si>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</si>
  <si>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</si>
  <si>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</si>
  <si>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</si>
  <si>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</si>
  <si>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</si>
  <si>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</si>
  <si>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</si>
  <si>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</si>
  <si>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</si>
  <si>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</si>
  <si>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</si>
  <si>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</si>
  <si>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</si>
  <si>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</si>
  <si>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</si>
  <si>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</si>
  <si>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</si>
  <si>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</si>
  <si>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</si>
  <si>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</si>
  <si>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</si>
  <si>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</si>
  <si>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</si>
  <si>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</si>
  <si>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</si>
  <si>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</si>
  <si>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</si>
  <si>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</si>
  <si>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</si>
  <si>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</si>
  <si>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</si>
  <si>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</si>
  <si>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</si>
  <si>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</si>
  <si>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</si>
  <si>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</si>
  <si>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</si>
  <si>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</si>
  <si>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</si>
  <si>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</si>
  <si>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</si>
  <si>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</si>
  <si>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</si>
  <si>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</si>
  <si>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</si>
  <si>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</si>
  <si>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</si>
  <si>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</si>
  <si>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</si>
  <si>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</si>
  <si>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</si>
  <si>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</si>
  <si>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</si>
  <si>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</si>
  <si>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</si>
  <si>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</si>
  <si>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</si>
  <si>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</si>
  <si>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</si>
  <si>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</si>
  <si>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</si>
  <si>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</si>
  <si>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</si>
  <si>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</si>
  <si>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</si>
  <si>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</si>
  <si>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</si>
  <si>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</si>
  <si>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</si>
  <si>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</si>
  <si>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</si>
  <si>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</si>
  <si>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</si>
  <si>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</si>
  <si>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</si>
  <si>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</si>
  <si>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</si>
  <si>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</si>
  <si>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</si>
  <si>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</si>
  <si>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</si>
  <si>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</si>
  <si>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</si>
  <si>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</si>
  <si>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</si>
  <si>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</si>
  <si>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</si>
  <si>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</si>
  <si>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</si>
  <si>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</si>
  <si>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</si>
  <si>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</si>
  <si>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</si>
  <si>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</si>
  <si>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</si>
  <si>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</si>
  <si>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</si>
  <si>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</si>
  <si>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</si>
  <si>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</si>
  <si>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</si>
  <si>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</si>
  <si>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</si>
  <si>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</si>
  <si>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</si>
  <si>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</si>
  <si>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</si>
  <si>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</si>
  <si>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</si>
  <si>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</si>
  <si>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</si>
  <si>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</si>
  <si>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</si>
  <si>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</si>
  <si>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</si>
  <si>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</si>
  <si>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</si>
  <si>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</si>
  <si>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</si>
  <si>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</si>
  <si>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</si>
  <si>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</si>
  <si>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</si>
  <si>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</si>
  <si>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</si>
  <si>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</si>
  <si>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</si>
  <si>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</si>
  <si>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</si>
  <si>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</si>
  <si>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</si>
  <si>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</si>
  <si>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</si>
  <si>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</si>
  <si>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</si>
  <si>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</si>
  <si>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</si>
  <si>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</si>
  <si>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</si>
  <si>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</si>
  <si>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</si>
  <si>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</si>
  <si>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</si>
  <si>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</si>
  <si>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</si>
  <si>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</si>
  <si>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</si>
  <si>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</si>
  <si>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</si>
  <si>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</si>
  <si>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</si>
  <si>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</si>
  <si>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</si>
  <si>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</si>
  <si>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</si>
  <si>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</si>
  <si>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</si>
  <si>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</si>
  <si>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</si>
  <si>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</si>
  <si>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</si>
  <si>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</si>
  <si>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</si>
  <si>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</si>
  <si>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</si>
  <si>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</si>
  <si>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</si>
  <si>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</si>
  <si>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</si>
  <si>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</si>
  <si>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</si>
  <si>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</si>
  <si>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</si>
  <si>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</si>
  <si>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</si>
  <si>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</si>
  <si>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</si>
  <si>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</si>
  <si>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</si>
  <si>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</si>
  <si>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</si>
  <si>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</si>
  <si>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</si>
  <si>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</si>
  <si>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</si>
  <si>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</si>
  <si>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</si>
  <si>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</si>
  <si>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</si>
  <si>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</si>
  <si>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</si>
  <si>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</si>
  <si>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</si>
  <si>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</si>
  <si>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</si>
  <si>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</si>
  <si>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</si>
  <si>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</si>
  <si>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</si>
  <si>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</si>
  <si>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</si>
  <si>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</si>
  <si>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</si>
  <si>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</si>
  <si>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</si>
  <si>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</si>
  <si>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</si>
  <si>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</si>
  <si>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</si>
  <si>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</si>
  <si>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</si>
  <si>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</si>
  <si>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</si>
  <si>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</si>
  <si>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</si>
  <si>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</si>
  <si>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</si>
  <si>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</si>
  <si>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</si>
  <si>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</si>
  <si>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</si>
  <si>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</si>
  <si>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</si>
  <si>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</si>
  <si>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</si>
  <si>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</si>
  <si>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</si>
  <si>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</si>
  <si>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</si>
  <si>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</si>
  <si>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</si>
  <si>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</si>
  <si>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</si>
  <si>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</si>
  <si>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</si>
  <si>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</si>
  <si>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</si>
  <si>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</si>
  <si>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</si>
  <si>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</si>
  <si>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</si>
  <si>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</si>
  <si>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</si>
  <si>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</si>
  <si>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</si>
  <si>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</si>
  <si>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</si>
  <si>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</si>
  <si>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</si>
  <si>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</si>
  <si>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</si>
  <si>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</si>
  <si>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</si>
  <si>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</si>
  <si>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</si>
  <si>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</si>
  <si>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</si>
  <si>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</si>
  <si>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</si>
  <si>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</si>
  <si>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</si>
  <si>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</si>
  <si>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</si>
  <si>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</si>
  <si>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</si>
  <si>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</si>
  <si>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</si>
  <si>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</si>
  <si>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</si>
  <si>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</si>
  <si>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</si>
  <si>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</si>
  <si>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</si>
  <si>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</si>
  <si>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</si>
  <si>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</si>
  <si>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</si>
  <si>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</si>
  <si>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</si>
  <si>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</si>
  <si>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</si>
  <si>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</si>
  <si>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</si>
  <si>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</si>
  <si>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</si>
  <si>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</si>
  <si>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</si>
  <si>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</si>
  <si>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</si>
  <si>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</si>
  <si>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</si>
  <si>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</si>
  <si>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</si>
  <si>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</si>
  <si>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</si>
  <si>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</si>
  <si>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</si>
  <si>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</si>
  <si>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</si>
  <si>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</si>
  <si>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</si>
  <si>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</si>
  <si>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</si>
  <si>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</si>
  <si>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</si>
  <si>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</si>
  <si>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</si>
  <si>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</si>
  <si>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</si>
  <si>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</si>
  <si>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</si>
  <si>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</si>
  <si>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</si>
  <si>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</si>
  <si>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</si>
  <si>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</si>
  <si>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</si>
  <si>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</si>
  <si>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</si>
  <si>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</si>
  <si>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</si>
  <si>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</si>
  <si>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</si>
  <si>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</si>
  <si>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</si>
  <si>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</si>
  <si>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</si>
  <si>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</si>
  <si>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</si>
  <si>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</si>
  <si>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</si>
  <si>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</si>
  <si>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</si>
  <si>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</si>
  <si>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</si>
  <si>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</si>
  <si>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</si>
  <si>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</si>
  <si>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</si>
  <si>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</si>
  <si>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</si>
  <si>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</si>
  <si>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</si>
  <si>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</si>
  <si>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</si>
  <si>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</si>
  <si>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</si>
  <si>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</si>
  <si>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</si>
  <si>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</si>
  <si>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</si>
  <si>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</si>
  <si>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</si>
  <si>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</si>
  <si>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</si>
  <si>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</si>
  <si>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</si>
  <si>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</si>
  <si>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</si>
  <si>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</si>
  <si>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</si>
  <si>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</si>
  <si>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</si>
  <si>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</si>
  <si>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</si>
  <si>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</si>
  <si>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</si>
  <si>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</si>
  <si>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</si>
  <si>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</si>
  <si>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</si>
  <si>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</si>
  <si>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</si>
  <si>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</si>
  <si>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</si>
  <si>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</si>
  <si>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</si>
  <si>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</si>
  <si>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</si>
  <si>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</si>
  <si>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</si>
  <si>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</si>
  <si>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</si>
  <si>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</si>
  <si>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</si>
  <si>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</si>
  <si>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</si>
  <si>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</si>
  <si>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</si>
  <si>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</si>
  <si>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</si>
  <si>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</si>
  <si>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</si>
  <si>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</si>
  <si>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</si>
  <si>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</si>
  <si>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</si>
  <si>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</si>
  <si>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</si>
  <si>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</si>
  <si>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</si>
  <si>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</si>
  <si>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</si>
  <si>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</si>
  <si>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</si>
  <si>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</si>
  <si>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</si>
  <si>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</si>
  <si>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</si>
  <si>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</si>
  <si>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</si>
  <si>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</si>
  <si>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</si>
  <si>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</si>
  <si>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</si>
  <si>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</si>
  <si>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</si>
  <si>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</si>
  <si>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</si>
  <si>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</si>
  <si>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</si>
  <si>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</si>
  <si>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</si>
  <si>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</si>
  <si>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</si>
  <si>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</si>
  <si>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</si>
  <si>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</si>
  <si>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</si>
  <si>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</si>
  <si>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</si>
  <si>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</si>
  <si>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</si>
  <si>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</si>
  <si>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</si>
  <si>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</si>
  <si>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</si>
  <si>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</si>
  <si>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</si>
  <si>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</si>
  <si>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</si>
  <si>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</si>
  <si>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</si>
  <si>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</si>
  <si>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</si>
  <si>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</si>
  <si>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</si>
  <si>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</si>
  <si>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</si>
  <si>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</si>
  <si>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</si>
  <si>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</si>
  <si>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</si>
  <si>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</si>
  <si>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</si>
  <si>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</si>
  <si>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</si>
  <si>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</si>
  <si>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</si>
  <si>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</si>
  <si>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</si>
  <si>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</si>
  <si>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</si>
  <si>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</si>
  <si>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</si>
  <si>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</si>
  <si>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</si>
  <si>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</si>
  <si>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</si>
  <si>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</si>
  <si>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</si>
  <si>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</si>
  <si>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</si>
  <si>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</si>
  <si>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</si>
  <si>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</si>
  <si>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</si>
  <si>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</si>
  <si>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</si>
  <si>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</si>
  <si>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</si>
  <si>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</si>
  <si>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</si>
  <si>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</si>
  <si>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</si>
  <si>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</si>
  <si>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</si>
  <si>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</si>
  <si>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</si>
  <si>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</si>
  <si>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</si>
  <si>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</si>
  <si>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</si>
  <si>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</si>
  <si>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</si>
  <si>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</si>
  <si>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</si>
  <si>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</si>
  <si>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</si>
  <si>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</si>
  <si>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</si>
  <si>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</si>
  <si>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</si>
  <si>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</si>
  <si>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</si>
  <si>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</si>
  <si>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</si>
  <si>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</si>
  <si>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</si>
  <si>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</si>
  <si>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</si>
  <si>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</si>
  <si>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</si>
  <si>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</si>
  <si>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</si>
  <si>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</si>
  <si>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</si>
  <si>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</si>
  <si>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</si>
  <si>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</si>
  <si>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</si>
  <si>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</si>
  <si>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</si>
  <si>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</si>
  <si>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</si>
  <si>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</si>
  <si>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</si>
  <si>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</si>
  <si>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</si>
  <si>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</si>
  <si>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</si>
  <si>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</si>
  <si>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</si>
  <si>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</si>
  <si>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</si>
  <si>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</si>
  <si>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</si>
  <si>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</si>
  <si>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</si>
  <si>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</si>
  <si>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</si>
  <si>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</si>
  <si>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</si>
  <si>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</si>
  <si>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</si>
  <si>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</si>
  <si>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</si>
  <si>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</si>
  <si>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</si>
  <si>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</si>
  <si>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</si>
  <si>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</si>
  <si>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</si>
  <si>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</si>
  <si>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</si>
  <si>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</si>
  <si>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</si>
  <si>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</si>
  <si>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</si>
  <si>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</si>
  <si>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</si>
  <si>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</si>
  <si>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</si>
  <si>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</si>
  <si>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</si>
  <si>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</si>
  <si>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</si>
  <si>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</si>
  <si>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</si>
  <si>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</si>
  <si>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</si>
  <si>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</si>
  <si>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</si>
  <si>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</si>
  <si>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</si>
  <si>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</si>
  <si>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</si>
  <si>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</si>
  <si>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</si>
  <si>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</si>
  <si>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</si>
  <si>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</si>
  <si>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</si>
  <si>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</si>
  <si>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</si>
  <si>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</si>
  <si>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</si>
  <si>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</si>
  <si>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</si>
  <si>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</si>
  <si>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</si>
  <si>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</si>
  <si>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</si>
  <si>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</si>
  <si>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</si>
  <si>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</si>
  <si>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</si>
  <si>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</si>
  <si>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</si>
  <si>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</si>
  <si>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</si>
  <si>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</si>
  <si>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</si>
  <si>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</si>
  <si>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</si>
  <si>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</si>
  <si>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</si>
  <si>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</si>
  <si>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</si>
  <si>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</si>
  <si>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</si>
  <si>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</si>
  <si>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</si>
  <si>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</si>
  <si>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</si>
  <si>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</si>
  <si>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</si>
  <si>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</si>
  <si>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</si>
  <si>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</si>
  <si>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</si>
  <si>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</si>
  <si>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</si>
  <si>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</si>
  <si>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</si>
  <si>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</si>
  <si>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</si>
  <si>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</si>
  <si>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</si>
  <si>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</si>
  <si>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</si>
  <si>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</si>
  <si>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</si>
  <si>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</si>
  <si>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</si>
  <si>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</si>
  <si>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</si>
  <si>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</si>
  <si>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</si>
  <si>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</si>
  <si>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</si>
  <si>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</si>
  <si>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</si>
  <si>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</si>
  <si>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</si>
  <si>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</si>
  <si>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</si>
  <si>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</si>
  <si>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</si>
  <si>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</si>
  <si>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</si>
  <si>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</si>
  <si>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</si>
  <si>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</si>
  <si>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</si>
  <si>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</si>
  <si>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</si>
  <si>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</si>
  <si>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</si>
  <si>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</si>
  <si>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</si>
  <si>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</si>
  <si>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</si>
  <si>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</si>
  <si>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</si>
  <si>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</si>
  <si>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</si>
  <si>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</si>
  <si>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</si>
  <si>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</si>
  <si>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</si>
  <si>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</si>
  <si>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</si>
  <si>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</si>
  <si>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</si>
  <si>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</si>
  <si>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</si>
  <si>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</si>
  <si>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</si>
  <si>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</si>
  <si>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</si>
  <si>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</si>
  <si>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</si>
  <si>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</si>
  <si>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</si>
  <si>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</si>
  <si>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</si>
  <si>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</si>
  <si>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</si>
  <si>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</si>
  <si>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</si>
  <si>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</si>
  <si>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</si>
  <si>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</si>
  <si>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</si>
  <si>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</si>
  <si>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</si>
  <si>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</si>
  <si>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</si>
  <si>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</si>
  <si>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</si>
  <si>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</si>
  <si>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</si>
  <si>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</si>
  <si>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</si>
  <si>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</si>
  <si>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</si>
  <si>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</si>
  <si>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</si>
  <si>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</si>
  <si>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</si>
  <si>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</si>
  <si>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</si>
  <si>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</si>
  <si>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</si>
  <si>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</si>
  <si>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</si>
  <si>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</si>
  <si>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</si>
  <si>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</si>
  <si>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</si>
  <si>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</si>
  <si>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</si>
  <si>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</si>
  <si>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</si>
  <si>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</si>
  <si>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</si>
  <si>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</si>
  <si>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</si>
  <si>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</si>
  <si>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</si>
  <si>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</si>
  <si>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</si>
  <si>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</si>
  <si>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</si>
  <si>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</si>
  <si>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</si>
  <si>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</si>
  <si>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</si>
  <si>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</si>
  <si>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</si>
  <si>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</si>
  <si>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</si>
  <si>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</si>
  <si>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</si>
  <si>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</si>
  <si>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</si>
  <si>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</si>
  <si>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</si>
  <si>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</si>
  <si>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</si>
  <si>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</si>
  <si>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</si>
  <si>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</si>
  <si>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</si>
  <si>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</si>
  <si>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</si>
  <si>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</si>
  <si>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</si>
  <si>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</si>
  <si>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</si>
  <si>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</si>
  <si>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</si>
  <si>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</si>
  <si>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</si>
  <si>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</si>
  <si>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</si>
  <si>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</si>
  <si>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</si>
  <si>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</si>
  <si>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</si>
  <si>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</si>
  <si>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</si>
  <si>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</si>
  <si>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</si>
  <si>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</si>
  <si>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</si>
  <si>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</si>
  <si>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</si>
  <si>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</si>
  <si>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</si>
  <si>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</si>
  <si>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</si>
  <si>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</si>
  <si>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</si>
  <si>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</si>
  <si>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</si>
  <si>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</si>
  <si>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</si>
  <si>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</si>
  <si>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</si>
  <si>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</si>
  <si>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</si>
  <si>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</si>
  <si>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</si>
  <si>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</si>
  <si>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</si>
  <si>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</si>
  <si>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</si>
  <si>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</si>
  <si>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</si>
  <si>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</si>
  <si>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</si>
  <si>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</si>
  <si>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</si>
  <si>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</si>
  <si>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</si>
  <si>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</si>
  <si>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</si>
  <si>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</si>
  <si>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</si>
  <si>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</si>
  <si>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</si>
  <si>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</si>
  <si>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</si>
  <si>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</si>
  <si>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</si>
  <si>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</si>
  <si>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</si>
  <si>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</si>
  <si>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</si>
  <si>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</si>
  <si>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</si>
  <si>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</si>
  <si>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</si>
  <si>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</si>
  <si>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</si>
  <si>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</si>
  <si>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</si>
  <si>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</si>
  <si>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</si>
  <si>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</si>
  <si>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</si>
  <si>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</si>
  <si>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</si>
  <si>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</si>
  <si>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</si>
  <si>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</si>
  <si>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</si>
  <si>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</si>
  <si>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</si>
  <si>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</si>
  <si>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</si>
  <si>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</si>
  <si>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</si>
  <si>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</si>
  <si>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</si>
  <si>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</si>
  <si>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</si>
  <si>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</si>
  <si>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</si>
  <si>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</si>
  <si>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</si>
  <si>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</si>
  <si>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</si>
  <si>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</si>
  <si>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</si>
  <si>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</si>
  <si>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</si>
  <si>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</si>
  <si>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</si>
  <si>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</si>
  <si>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</si>
  <si>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</si>
  <si>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</si>
  <si>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</si>
  <si>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</si>
  <si>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</si>
  <si>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</si>
  <si>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</si>
  <si>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</si>
  <si>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</si>
  <si>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</si>
  <si>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</si>
  <si>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</si>
  <si>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</si>
  <si>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</si>
  <si>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</si>
  <si>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</si>
  <si>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</si>
  <si>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</si>
  <si>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</si>
  <si>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</si>
  <si>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</si>
  <si>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</si>
  <si>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</si>
  <si>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</si>
  <si>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</si>
  <si>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</si>
  <si>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</si>
  <si>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</si>
  <si>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</si>
  <si>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</si>
  <si>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</si>
  <si>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</si>
  <si>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</si>
  <si>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</si>
  <si>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</si>
  <si>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</si>
  <si>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</si>
  <si>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</si>
  <si>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</si>
  <si>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</si>
  <si>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</si>
  <si>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</si>
  <si>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</si>
  <si>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</si>
  <si>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</si>
  <si>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</si>
  <si>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</si>
  <si>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</si>
  <si>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</si>
  <si>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</si>
  <si>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</si>
  <si>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</si>
  <si>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</si>
  <si>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</si>
  <si>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</si>
  <si>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</si>
  <si>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</si>
  <si>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</si>
  <si>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</si>
  <si>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</si>
  <si>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</si>
  <si>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</si>
  <si>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</si>
  <si>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</si>
  <si>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</si>
  <si>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</si>
  <si>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</si>
  <si>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</si>
  <si>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</si>
  <si>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</si>
  <si>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</si>
  <si>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</si>
  <si>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</si>
  <si>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</si>
  <si>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</si>
  <si>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</si>
  <si>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</si>
  <si>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</si>
  <si>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</si>
  <si>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</si>
  <si>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</si>
  <si>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</si>
  <si>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</si>
  <si>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</si>
  <si>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</si>
  <si>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</si>
  <si>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</si>
  <si>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</si>
  <si>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</si>
  <si>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</si>
  <si>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</si>
  <si>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</si>
  <si>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</si>
  <si>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</si>
  <si>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</si>
  <si>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</si>
  <si>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</si>
  <si>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</si>
  <si>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</si>
  <si>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</si>
  <si>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</si>
  <si>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</si>
  <si>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</si>
  <si>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</si>
  <si>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</si>
  <si>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</si>
  <si>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</si>
  <si>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</si>
  <si>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</si>
  <si>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</si>
  <si>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</si>
  <si>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</si>
  <si>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</si>
  <si>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</si>
  <si>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</si>
  <si>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</si>
  <si>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</si>
  <si>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</si>
  <si>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</si>
  <si>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</si>
  <si>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</si>
  <si>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</si>
  <si>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</si>
  <si>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</si>
  <si>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</si>
  <si>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</si>
  <si>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</si>
  <si>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</si>
  <si>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</si>
  <si>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</si>
  <si>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</si>
  <si>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</si>
  <si>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</si>
  <si>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</si>
  <si>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</si>
  <si>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</si>
  <si>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</si>
  <si>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</si>
  <si>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</si>
  <si>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</si>
  <si>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</si>
  <si>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</si>
  <si>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</si>
  <si>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</si>
  <si>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</si>
  <si>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</si>
  <si>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</si>
  <si>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</si>
  <si>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</si>
  <si>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</si>
  <si>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</si>
  <si>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</si>
  <si>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</si>
  <si>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</si>
  <si>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</si>
  <si>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</si>
  <si>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</si>
  <si>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</si>
  <si>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</si>
  <si>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</si>
  <si>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</si>
  <si>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</si>
  <si>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</si>
  <si>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</si>
  <si>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</si>
  <si>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</si>
  <si>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</si>
  <si>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</si>
  <si>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</si>
  <si>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</si>
  <si>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</si>
  <si>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</si>
  <si>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</si>
  <si>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</si>
  <si>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</si>
  <si>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</si>
  <si>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</si>
  <si>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</si>
  <si>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</si>
  <si>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</si>
  <si>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</si>
  <si>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</si>
  <si>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</si>
  <si>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</si>
  <si>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</si>
  <si>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</si>
  <si>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</si>
  <si>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</si>
  <si>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</si>
  <si>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</si>
  <si>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</si>
  <si>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</si>
  <si>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</si>
  <si>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</si>
  <si>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</si>
  <si>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</si>
  <si>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</si>
  <si>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</si>
  <si>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</si>
  <si>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</si>
  <si>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</si>
  <si>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</si>
  <si>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</si>
  <si>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</si>
  <si>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</si>
  <si>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</si>
  <si>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</si>
  <si>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</si>
  <si>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</si>
  <si>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</si>
  <si>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</si>
  <si>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</si>
  <si>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</si>
  <si>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</si>
  <si>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</si>
  <si>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</si>
  <si>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</si>
  <si>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</si>
  <si>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</si>
  <si>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</si>
  <si>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</si>
  <si>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</si>
  <si>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</si>
  <si>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</si>
  <si>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</si>
  <si>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</si>
  <si>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</si>
  <si>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</si>
  <si>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</si>
  <si>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</si>
  <si>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</si>
  <si>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</si>
  <si>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</si>
  <si>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</si>
  <si>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</si>
  <si>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</si>
  <si>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</si>
  <si>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</si>
  <si>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</si>
  <si>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</si>
  <si>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</si>
  <si>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</si>
  <si>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</si>
  <si>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</si>
  <si>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</si>
  <si>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</si>
  <si>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</si>
  <si>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</si>
  <si>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</si>
  <si>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</si>
  <si>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</si>
  <si>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</si>
  <si>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</si>
  <si>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</si>
  <si>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</si>
  <si>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</si>
  <si>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</si>
  <si>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</si>
  <si>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</si>
  <si>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</si>
  <si>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</si>
  <si>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</si>
  <si>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</si>
  <si>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</si>
  <si>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</si>
  <si>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</si>
  <si>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</si>
  <si>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</si>
  <si>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</si>
  <si>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</si>
  <si>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</si>
  <si>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</si>
  <si>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</si>
  <si>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</si>
  <si>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</si>
  <si>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</si>
  <si>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</si>
  <si>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</si>
  <si>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</si>
  <si>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</si>
  <si>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</si>
  <si>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</si>
  <si>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</si>
  <si>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</si>
  <si>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</si>
  <si>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</si>
  <si>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</si>
  <si>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</si>
  <si>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</si>
  <si>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</si>
  <si>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</si>
  <si>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</si>
  <si>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</si>
  <si>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</si>
  <si>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</si>
  <si>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</si>
  <si>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</si>
  <si>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</si>
  <si>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</si>
  <si>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</si>
  <si>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</si>
  <si>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</si>
  <si>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</si>
  <si>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</si>
  <si>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</si>
  <si>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</si>
  <si>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</si>
  <si>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</si>
  <si>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</si>
  <si>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</si>
  <si>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</si>
  <si>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</si>
  <si>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</si>
  <si>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</si>
  <si>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</si>
  <si>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</si>
  <si>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</si>
  <si>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</si>
  <si>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</si>
  <si>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</si>
  <si>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</si>
  <si>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</si>
  <si>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</si>
  <si>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</si>
  <si>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</si>
  <si>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</si>
  <si>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</si>
  <si>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</si>
  <si>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</si>
  <si>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</si>
  <si>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</si>
  <si>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</si>
  <si>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</si>
  <si>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</si>
  <si>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</si>
  <si>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</si>
  <si>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</si>
  <si>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</si>
  <si>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</si>
  <si>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</si>
  <si>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</si>
  <si>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</si>
  <si>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</si>
  <si>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</si>
  <si>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</si>
  <si>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</si>
  <si>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</si>
  <si>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</si>
  <si>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</si>
  <si>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</si>
  <si>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</si>
  <si>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</si>
  <si>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</si>
  <si>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</si>
  <si>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</si>
  <si>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</si>
  <si>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</si>
  <si>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</si>
  <si>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</si>
  <si>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</si>
  <si>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</si>
  <si>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</si>
  <si>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</si>
  <si>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</si>
  <si>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</si>
  <si>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</si>
  <si>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</si>
  <si>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</si>
  <si>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</si>
  <si>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</si>
  <si>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</si>
  <si>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</si>
  <si>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</si>
  <si>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</si>
  <si>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</si>
  <si>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</si>
  <si>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</si>
  <si>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</si>
  <si>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</si>
  <si>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</si>
  <si>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</si>
  <si>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</si>
  <si>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</si>
  <si>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</si>
  <si>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</si>
  <si>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</si>
  <si>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</si>
  <si>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</si>
  <si>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</si>
  <si>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</si>
  <si>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</si>
  <si>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</si>
  <si>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</si>
  <si>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</si>
  <si>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</si>
  <si>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</si>
  <si>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</si>
  <si>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</si>
  <si>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</si>
  <si>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</si>
  <si>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</si>
  <si>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</si>
  <si>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</si>
  <si>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</si>
  <si>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</si>
  <si>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</si>
  <si>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</si>
  <si>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</si>
  <si>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</si>
  <si>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</si>
  <si>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</si>
  <si>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</si>
  <si>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</si>
  <si>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</si>
  <si>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</si>
  <si>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</si>
  <si>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</si>
  <si>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</si>
  <si>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</si>
  <si>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</si>
  <si>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</si>
  <si>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</si>
  <si>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</si>
  <si>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</si>
  <si>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</si>
  <si>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</si>
  <si>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</si>
  <si>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</si>
  <si>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</si>
  <si>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</si>
  <si>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</si>
  <si>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</si>
  <si>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</si>
  <si>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</si>
  <si>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</si>
  <si>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</si>
  <si>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</si>
  <si>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</si>
  <si>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</si>
  <si>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</si>
  <si>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</si>
  <si>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</si>
  <si>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</si>
  <si>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</si>
  <si>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</si>
  <si>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</si>
  <si>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</si>
  <si>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</si>
  <si>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</si>
  <si>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</si>
  <si>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</si>
  <si>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</si>
  <si>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</si>
  <si>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</si>
  <si>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</si>
  <si>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</si>
  <si>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</si>
  <si>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</si>
  <si>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</si>
  <si>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</si>
  <si>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</si>
  <si>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</si>
  <si>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</si>
  <si>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</si>
  <si>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</si>
  <si>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</si>
  <si>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</si>
  <si>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</si>
  <si>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</si>
  <si>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</si>
  <si>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</si>
  <si>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</si>
  <si>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</si>
  <si>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</si>
  <si>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</si>
  <si>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</si>
  <si>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</si>
  <si>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</si>
  <si>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</si>
  <si>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</si>
  <si>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</si>
  <si>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</si>
  <si>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</si>
  <si>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</si>
  <si>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</si>
  <si>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</si>
  <si>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</si>
  <si>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</si>
  <si>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</si>
  <si>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</si>
  <si>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</si>
  <si>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</si>
  <si>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</si>
  <si>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</si>
  <si>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</si>
  <si>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</si>
  <si>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</si>
  <si>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</si>
  <si>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</si>
  <si>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</si>
  <si>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</si>
  <si>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</si>
  <si>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</si>
  <si>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</si>
  <si>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</si>
  <si>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</si>
  <si>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</si>
  <si>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</si>
  <si>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</si>
  <si>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</si>
  <si>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</si>
  <si>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</si>
  <si>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</si>
  <si>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</si>
  <si>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</si>
  <si>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</si>
  <si>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</si>
  <si>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</si>
  <si>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</si>
  <si>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</si>
  <si>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</si>
  <si>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</si>
  <si>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</si>
  <si>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</si>
  <si>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</si>
  <si>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</si>
  <si>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</si>
  <si>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</si>
  <si>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</si>
  <si>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</si>
  <si>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</si>
  <si>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</si>
  <si>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</si>
  <si>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</si>
  <si>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</si>
  <si>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</si>
  <si>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</si>
  <si>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</si>
  <si>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</si>
  <si>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</si>
  <si>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</si>
  <si>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</si>
  <si>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</si>
  <si>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</si>
  <si>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</si>
  <si>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</si>
  <si>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</si>
  <si>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</si>
  <si>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</si>
  <si>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</si>
  <si>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</si>
  <si>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</si>
  <si>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</si>
  <si>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</si>
  <si>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</si>
  <si>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</si>
  <si>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</si>
  <si>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</si>
  <si>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</si>
  <si>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</si>
  <si>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</si>
  <si>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</si>
  <si>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</si>
  <si>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</si>
  <si>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</si>
  <si>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</si>
  <si>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</si>
  <si>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</si>
  <si>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</si>
  <si>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</si>
  <si>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</si>
  <si>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</si>
  <si>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</si>
  <si>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</si>
  <si>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</si>
  <si>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</si>
  <si>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</si>
  <si>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</si>
  <si>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</si>
  <si>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</si>
  <si>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</si>
  <si>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</si>
  <si>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</si>
  <si>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</si>
  <si>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</si>
  <si>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</si>
  <si>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</si>
  <si>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</si>
  <si>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</si>
  <si>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</si>
  <si>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</si>
  <si>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</si>
  <si>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</si>
  <si>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</si>
  <si>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</si>
  <si>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</si>
  <si>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</si>
  <si>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</si>
  <si>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</si>
  <si>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</si>
  <si>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</si>
  <si>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</si>
  <si>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</si>
  <si>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</si>
  <si>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</si>
  <si>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</si>
  <si>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</si>
  <si>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</si>
  <si>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</si>
  <si>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</si>
  <si>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</si>
  <si>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</si>
  <si>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</si>
  <si>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</si>
  <si>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</si>
  <si>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</si>
  <si>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</si>
  <si>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</si>
  <si>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</si>
  <si>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</si>
  <si>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</si>
  <si>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</si>
  <si>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</si>
  <si>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</si>
  <si>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</si>
  <si>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</si>
  <si>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</si>
  <si>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</si>
  <si>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</si>
  <si>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</si>
  <si>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</si>
  <si>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</si>
  <si>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</si>
  <si>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</si>
  <si>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</si>
  <si>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</si>
  <si>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</si>
  <si>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</si>
  <si>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</si>
  <si>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</si>
  <si>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</si>
  <si>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</si>
  <si>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</si>
  <si>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</si>
  <si>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</si>
  <si>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</si>
  <si>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</si>
  <si>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</si>
  <si>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</si>
  <si>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</si>
  <si>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</si>
  <si>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</si>
  <si>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</si>
  <si>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</si>
  <si>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</si>
  <si>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</si>
  <si>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</si>
  <si>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</si>
  <si>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</si>
  <si>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</si>
  <si>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</si>
  <si>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</si>
  <si>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</si>
  <si>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</si>
  <si>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</si>
  <si>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</si>
  <si>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</si>
  <si>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</si>
  <si>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</si>
  <si>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</si>
  <si>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</si>
  <si>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</si>
  <si>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</si>
  <si>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</si>
  <si>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</si>
  <si>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</si>
  <si>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</si>
  <si>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</si>
  <si>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</si>
  <si>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</si>
  <si>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</si>
  <si>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</si>
  <si>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</si>
  <si>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</si>
  <si>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</si>
  <si>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</si>
  <si>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</si>
  <si>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</si>
  <si>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</si>
  <si>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</si>
  <si>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</si>
  <si>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</si>
  <si>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</si>
  <si>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</si>
  <si>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</si>
  <si>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</si>
  <si>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</si>
  <si>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</si>
  <si>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</si>
  <si>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</si>
  <si>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</si>
  <si>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</si>
  <si>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</si>
  <si>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</si>
  <si>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</si>
  <si>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</si>
  <si>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</si>
  <si>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</si>
  <si>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</si>
  <si>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</si>
  <si>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</si>
  <si>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</si>
  <si>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</si>
  <si>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</si>
  <si>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</si>
  <si>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</si>
  <si>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</si>
  <si>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</si>
  <si>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</si>
  <si>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</si>
  <si>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</si>
  <si>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</si>
  <si>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</si>
  <si>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</si>
  <si>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</si>
  <si>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</si>
  <si>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</si>
  <si>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</si>
  <si>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</si>
  <si>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</si>
  <si>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</si>
  <si>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</si>
  <si>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</si>
  <si>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</si>
  <si>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</si>
  <si>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</si>
  <si>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</si>
  <si>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</si>
  <si>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</si>
  <si>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</si>
  <si>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</si>
  <si>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</si>
  <si>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</si>
  <si>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</si>
  <si>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</si>
  <si>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</si>
  <si>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</si>
  <si>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</si>
  <si>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</si>
  <si>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</si>
  <si>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</si>
  <si>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</si>
  <si>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</si>
  <si>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</si>
  <si>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</si>
  <si>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</si>
  <si>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</si>
  <si>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</si>
  <si>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</si>
  <si>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</si>
  <si>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</si>
  <si>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</si>
  <si>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</si>
  <si>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</si>
  <si>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</si>
  <si>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</si>
  <si>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</si>
  <si>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</si>
  <si>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</si>
  <si>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</si>
  <si>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</si>
  <si>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</si>
  <si>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</si>
  <si>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</si>
  <si>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</si>
  <si>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</si>
  <si>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</si>
  <si>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</si>
  <si>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</si>
  <si>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</si>
  <si>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</si>
  <si>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</si>
  <si>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</si>
  <si>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</si>
  <si>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</si>
  <si>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</si>
  <si>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</si>
  <si>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</si>
  <si>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</si>
  <si>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</si>
  <si>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</si>
  <si>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</si>
  <si>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</si>
  <si>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</si>
  <si>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</si>
  <si>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</si>
  <si>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</si>
  <si>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</si>
  <si>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</si>
  <si>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</si>
  <si>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</si>
  <si>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</si>
  <si>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</si>
  <si>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</si>
  <si>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</si>
  <si>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</si>
  <si>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</si>
  <si>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</si>
  <si>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</si>
  <si>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</si>
  <si>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</si>
  <si>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</si>
  <si>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</si>
  <si>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</si>
  <si>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</si>
  <si>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</si>
  <si>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</si>
  <si>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</si>
  <si>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</si>
  <si>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</si>
  <si>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</si>
  <si>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</si>
  <si>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</si>
  <si>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</si>
  <si>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</si>
  <si>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</si>
  <si>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</si>
  <si>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</si>
  <si>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</si>
  <si>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</si>
  <si>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</si>
  <si>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</si>
  <si>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</si>
  <si>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</si>
  <si>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</si>
  <si>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</si>
  <si>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</si>
  <si>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</si>
  <si>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</si>
  <si>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</si>
  <si>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</si>
  <si>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</si>
  <si>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</si>
  <si>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</si>
  <si>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</si>
  <si>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</si>
  <si>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</si>
  <si>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</si>
  <si>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</si>
  <si>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</si>
  <si>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</si>
  <si>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</si>
  <si>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</si>
  <si>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</si>
  <si>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</si>
  <si>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</si>
  <si>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</si>
  <si>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</si>
  <si>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</si>
  <si>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</si>
  <si>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</si>
  <si>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</si>
  <si>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</si>
  <si>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</si>
  <si>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</si>
  <si>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</si>
  <si>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</si>
  <si>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</si>
  <si>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</si>
  <si>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</si>
  <si>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</si>
  <si>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</si>
  <si>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</si>
  <si>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</si>
  <si>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</si>
  <si>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</si>
  <si>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</si>
  <si>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</si>
  <si>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</si>
  <si>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</si>
  <si>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</si>
  <si>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</si>
  <si>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</si>
  <si>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</si>
  <si>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</si>
  <si>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</si>
  <si>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</si>
  <si>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</si>
  <si>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</si>
  <si>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</si>
  <si>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</si>
  <si>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</si>
  <si>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</si>
  <si>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</si>
  <si>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</si>
  <si>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</si>
  <si>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</si>
  <si>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</si>
  <si>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</si>
  <si>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</si>
  <si>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</si>
  <si>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</si>
  <si>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</si>
  <si>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</si>
  <si>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</si>
  <si>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</si>
  <si>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</si>
  <si>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</si>
  <si>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</si>
  <si>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</si>
  <si>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</si>
  <si>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</si>
  <si>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</si>
  <si>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</si>
  <si>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</si>
  <si>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</si>
  <si>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</si>
  <si>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</si>
  <si>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</si>
  <si>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</si>
  <si>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</si>
  <si>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</si>
  <si>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</si>
  <si>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</si>
  <si>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</si>
  <si>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</si>
  <si>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</si>
  <si>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</si>
  <si>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</si>
  <si>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</si>
  <si>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</si>
  <si>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</si>
  <si>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</si>
  <si>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</si>
  <si>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</si>
  <si>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</si>
  <si>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</si>
  <si>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</si>
  <si>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</si>
  <si>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</si>
  <si>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</si>
  <si>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</si>
  <si>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</si>
  <si>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</si>
  <si>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</si>
  <si>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</si>
  <si>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</si>
  <si>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</si>
  <si>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</si>
  <si>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</si>
  <si>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</si>
  <si>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</si>
  <si>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</si>
  <si>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</si>
  <si>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</si>
  <si>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</si>
  <si>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</si>
  <si>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</si>
  <si>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</si>
  <si>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</si>
  <si>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</si>
  <si>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</si>
  <si>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</si>
  <si>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</si>
  <si>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</si>
  <si>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</si>
  <si>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</si>
  <si>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</si>
  <si>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</si>
  <si>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</si>
  <si>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</si>
  <si>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</si>
  <si>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</si>
  <si>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</si>
  <si>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</si>
  <si>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</si>
  <si>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</si>
  <si>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</si>
  <si>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</si>
  <si>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</si>
  <si>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</si>
  <si>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</si>
  <si>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</si>
  <si>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</si>
  <si>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</si>
  <si>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</si>
  <si>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</si>
  <si>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</si>
  <si>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</si>
  <si>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</si>
  <si>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</si>
  <si>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</si>
  <si>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</si>
  <si>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</si>
  <si>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</si>
  <si>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</si>
  <si>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</si>
  <si>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</si>
  <si>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</si>
  <si>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</si>
  <si>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</si>
  <si>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</si>
  <si>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</si>
  <si>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</si>
  <si>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</si>
  <si>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</si>
  <si>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</si>
  <si>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</si>
  <si>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</si>
  <si>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</si>
  <si>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</si>
  <si>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</si>
  <si>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</si>
  <si>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</si>
  <si>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</si>
  <si>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</si>
  <si>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</si>
  <si>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</si>
  <si>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</si>
  <si>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</si>
  <si>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</si>
  <si>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</si>
  <si>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</si>
  <si>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</si>
  <si>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</si>
  <si>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</si>
  <si>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</si>
  <si>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</si>
  <si>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</si>
  <si>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</si>
  <si>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</si>
  <si>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</si>
  <si>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</si>
  <si>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</si>
  <si>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</si>
  <si>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</si>
  <si>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</si>
  <si>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</si>
  <si>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</si>
  <si>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</si>
  <si>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</si>
  <si>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</si>
  <si>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</si>
  <si>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</si>
  <si>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</si>
  <si>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</si>
  <si>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</si>
  <si>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</si>
  <si>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</si>
  <si>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</si>
  <si>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</si>
  <si>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</si>
  <si>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</si>
  <si>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</si>
  <si>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</si>
  <si>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</si>
  <si>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</si>
  <si>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</si>
  <si>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</si>
  <si>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</si>
  <si>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</si>
  <si>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</si>
  <si>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</si>
  <si>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</si>
  <si>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</si>
  <si>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</si>
  <si>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</si>
  <si>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</si>
  <si>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</si>
  <si>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</si>
  <si>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</si>
  <si>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</si>
  <si>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</si>
  <si>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</si>
  <si>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</si>
  <si>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</si>
  <si>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</si>
  <si>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</si>
  <si>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</si>
  <si>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</si>
  <si>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</si>
  <si>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</si>
  <si>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</si>
  <si>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</si>
  <si>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</si>
  <si>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</si>
  <si>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</si>
  <si>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</si>
  <si>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</si>
  <si>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</si>
  <si>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</si>
  <si>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</si>
  <si>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</si>
  <si>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</si>
  <si>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</si>
  <si>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</si>
  <si>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</si>
  <si>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</si>
  <si>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</si>
  <si>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</si>
  <si>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</si>
  <si>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</si>
  <si>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</si>
  <si>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</si>
  <si>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</si>
  <si>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</si>
  <si>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</si>
  <si>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</si>
  <si>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</si>
  <si>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</si>
  <si>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</si>
  <si>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</si>
  <si>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</si>
  <si>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</si>
  <si>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</si>
  <si>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</si>
  <si>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</si>
  <si>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</si>
  <si>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</si>
  <si>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</si>
  <si>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</si>
  <si>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</si>
  <si>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</si>
  <si>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</si>
  <si>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</si>
  <si>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</si>
  <si>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</si>
  <si>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</si>
  <si>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</si>
  <si>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</si>
  <si>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</si>
  <si>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</si>
  <si>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</si>
  <si>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</si>
  <si>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</si>
  <si>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</si>
  <si>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</si>
  <si>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</si>
  <si>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</si>
  <si>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</si>
  <si>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</si>
  <si>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</si>
  <si>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</si>
  <si>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</si>
  <si>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</si>
  <si>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</si>
  <si>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</si>
  <si>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</si>
  <si>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</si>
  <si>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</si>
  <si>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</si>
  <si>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</si>
  <si>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</si>
  <si>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</si>
  <si>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</si>
  <si>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</si>
  <si>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</si>
  <si>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</si>
  <si>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</si>
  <si>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</si>
  <si>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</si>
  <si>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</si>
  <si>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</si>
  <si>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</si>
  <si>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</si>
  <si>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</si>
  <si>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</si>
  <si>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</si>
  <si>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</si>
  <si>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</si>
  <si>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</si>
  <si>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</si>
  <si>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</si>
  <si>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</si>
  <si>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</si>
  <si>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</si>
  <si>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</si>
  <si>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</si>
  <si>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</si>
  <si>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</si>
  <si>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</si>
  <si>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</si>
  <si>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</si>
  <si>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</si>
  <si>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</si>
  <si>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</si>
  <si>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</si>
  <si>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</si>
  <si>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</si>
  <si>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</si>
  <si>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</si>
  <si>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</si>
  <si>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</si>
  <si>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</si>
  <si>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</si>
  <si>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</si>
  <si>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</si>
  <si>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</si>
  <si>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</si>
  <si>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</si>
  <si>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</si>
  <si>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</si>
  <si>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</si>
  <si>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</si>
  <si>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</si>
  <si>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</si>
  <si>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</si>
  <si>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</si>
  <si>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</si>
  <si>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</si>
  <si>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</si>
  <si>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</si>
  <si>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</si>
  <si>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</si>
  <si>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</si>
  <si>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</si>
  <si>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</si>
  <si>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</si>
  <si>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</si>
  <si>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</si>
  <si>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</si>
  <si>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</si>
  <si>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</si>
  <si>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</si>
  <si>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</si>
  <si>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</si>
  <si>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</si>
  <si>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</si>
  <si>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</si>
  <si>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</si>
  <si>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</si>
  <si>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</si>
  <si>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</si>
  <si>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</si>
  <si>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</si>
  <si>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</si>
  <si>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</si>
  <si>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</si>
  <si>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</si>
  <si>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</si>
  <si>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</si>
  <si>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</si>
  <si>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</si>
  <si>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</si>
  <si>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</si>
  <si>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</si>
  <si>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</si>
  <si>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</si>
  <si>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</si>
  <si>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</si>
  <si>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</si>
  <si>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</si>
  <si>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</si>
  <si>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</si>
  <si>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</si>
  <si>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</si>
  <si>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</si>
  <si>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</si>
  <si>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</si>
  <si>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</si>
  <si>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</si>
  <si>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</si>
  <si>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</si>
  <si>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</si>
  <si>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</si>
  <si>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</si>
  <si>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</si>
  <si>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</si>
  <si>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</si>
  <si>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</si>
  <si>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</si>
  <si>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</si>
  <si>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</si>
  <si>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</si>
  <si>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</si>
  <si>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</si>
  <si>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</si>
  <si>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</si>
  <si>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</si>
  <si>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</si>
  <si>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</si>
  <si>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</si>
  <si>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</si>
  <si>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</si>
  <si>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</si>
  <si>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</si>
  <si>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</si>
  <si>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</si>
  <si>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</si>
  <si>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</si>
  <si>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</si>
  <si>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</si>
  <si>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</si>
  <si>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</si>
  <si>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</si>
  <si>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</si>
  <si>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</si>
  <si>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</si>
  <si>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</si>
  <si>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</si>
  <si>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</si>
  <si>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</si>
  <si>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</si>
  <si>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</si>
  <si>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</si>
  <si>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</si>
  <si>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</si>
  <si>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</si>
  <si>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</si>
  <si>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</si>
  <si>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</si>
  <si>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</si>
  <si>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</si>
  <si>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</si>
  <si>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</si>
  <si>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</si>
  <si>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</si>
  <si>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</si>
  <si>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</si>
  <si>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</si>
  <si>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</si>
  <si>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</si>
  <si>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</si>
  <si>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</si>
  <si>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</si>
  <si>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</si>
  <si>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</si>
  <si>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</si>
  <si>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</si>
  <si>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</si>
  <si>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</si>
  <si>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</si>
  <si>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</si>
  <si>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</si>
  <si>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</si>
  <si>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</si>
  <si>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</si>
  <si>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</si>
  <si>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</si>
  <si>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</si>
  <si>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</si>
  <si>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</si>
  <si>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</si>
  <si>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</si>
  <si>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</si>
  <si>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</si>
  <si>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</si>
  <si>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</si>
  <si>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</si>
  <si>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</si>
  <si>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</si>
  <si>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</si>
  <si>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</si>
  <si>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</si>
  <si>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</si>
  <si>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</si>
  <si>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</si>
  <si>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</si>
  <si>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</si>
  <si>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</si>
  <si>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</si>
  <si>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</si>
  <si>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</si>
  <si>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</si>
  <si>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</si>
  <si>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</si>
  <si>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</si>
  <si>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</si>
  <si>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</si>
  <si>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</si>
  <si>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</si>
  <si>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</si>
  <si>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</si>
  <si>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</si>
  <si>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</si>
  <si>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</si>
  <si>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</si>
  <si>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</si>
  <si>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</si>
  <si>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</si>
  <si>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</si>
  <si>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</si>
  <si>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</si>
  <si>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</si>
  <si>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</si>
  <si>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</si>
  <si>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</si>
  <si>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</si>
  <si>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</si>
  <si>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</si>
  <si>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</si>
  <si>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</si>
  <si>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</si>
  <si>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</si>
  <si>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</si>
  <si>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</si>
  <si>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</si>
  <si>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</si>
  <si>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</si>
  <si>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</si>
  <si>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</si>
  <si>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</si>
  <si>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</si>
  <si>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</si>
  <si>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</si>
  <si>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</si>
  <si>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</si>
  <si>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</si>
  <si>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</si>
  <si>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</si>
  <si>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</si>
  <si>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</si>
  <si>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</si>
  <si>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</si>
  <si>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</si>
  <si>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</si>
  <si>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</si>
  <si>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</si>
  <si>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</si>
  <si>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</si>
  <si>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</si>
  <si>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</si>
  <si>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</si>
  <si>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</si>
  <si>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</si>
  <si>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</si>
  <si>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</si>
  <si>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</si>
  <si>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</si>
  <si>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</si>
  <si>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</si>
  <si>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</si>
  <si>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</si>
  <si>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</si>
  <si>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</si>
  <si>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</si>
  <si>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</si>
  <si>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</si>
  <si>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</si>
  <si>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</si>
  <si>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</si>
  <si>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</si>
  <si>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</si>
  <si>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</si>
  <si>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</si>
  <si>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</si>
  <si>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</si>
  <si>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</si>
  <si>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</si>
  <si>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</si>
  <si>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</si>
  <si>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</si>
  <si>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</si>
  <si>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</si>
  <si>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</si>
  <si>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</si>
  <si>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</si>
  <si>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</si>
  <si>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</si>
  <si>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</si>
  <si>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</si>
  <si>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</si>
  <si>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</si>
  <si>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</si>
  <si>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</si>
  <si>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</si>
  <si>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</si>
  <si>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</si>
  <si>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</si>
  <si>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</si>
  <si>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</si>
  <si>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</si>
  <si>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</si>
  <si>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</si>
  <si>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</si>
  <si>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</si>
  <si>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</si>
  <si>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</si>
  <si>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</si>
  <si>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</si>
  <si>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</si>
  <si>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</si>
  <si>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</si>
  <si>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</si>
  <si>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</si>
  <si>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</si>
  <si>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</si>
  <si>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</si>
  <si>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</si>
  <si>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</si>
  <si>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</si>
  <si>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</si>
  <si>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</si>
  <si>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</si>
  <si>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</si>
  <si>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</si>
  <si>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</si>
  <si>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</si>
  <si>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</si>
  <si>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</si>
  <si>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</si>
  <si>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</si>
  <si>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</si>
  <si>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</si>
  <si>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</si>
  <si>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</si>
  <si>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</si>
  <si>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</si>
  <si>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</si>
  <si>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</si>
  <si>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</si>
  <si>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</si>
  <si>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</si>
  <si>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</si>
  <si>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</si>
  <si>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</si>
  <si>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</si>
  <si>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</si>
  <si>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</si>
  <si>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</si>
  <si>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</si>
  <si>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</si>
  <si>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</si>
  <si>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</si>
  <si>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</si>
  <si>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</si>
  <si>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</si>
  <si>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</si>
  <si>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</si>
  <si>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</si>
  <si>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</si>
  <si>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</si>
  <si>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</si>
  <si>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</si>
  <si>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</si>
  <si>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</si>
  <si>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</si>
  <si>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</si>
  <si>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</si>
  <si>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</si>
  <si>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</si>
  <si>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</si>
  <si>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</si>
  <si>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</si>
  <si>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</si>
  <si>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</si>
  <si>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</si>
  <si>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</si>
  <si>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</si>
  <si>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</si>
  <si>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</si>
  <si>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</si>
  <si>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</si>
  <si>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</si>
  <si>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</si>
  <si>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</si>
  <si>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</si>
  <si>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</si>
  <si>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</si>
  <si>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</si>
  <si>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</si>
  <si>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</si>
  <si>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</si>
  <si>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</si>
  <si>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</si>
  <si>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</si>
  <si>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</si>
  <si>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</si>
  <si>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</si>
  <si>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</si>
  <si>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</si>
  <si>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</si>
  <si>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</si>
  <si>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</si>
  <si>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</si>
  <si>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</si>
  <si>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</si>
  <si>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</si>
  <si>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</si>
  <si>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</si>
  <si>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</si>
  <si>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</si>
  <si>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</si>
  <si>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</si>
  <si>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</si>
  <si>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</si>
  <si>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</si>
  <si>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</si>
  <si>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</si>
  <si>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</si>
  <si>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</si>
  <si>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</si>
  <si>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</si>
  <si>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</si>
  <si>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</si>
  <si>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</si>
  <si>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</si>
  <si>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</si>
  <si>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</si>
  <si>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</si>
  <si>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</si>
  <si>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</si>
  <si>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</si>
  <si>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</si>
  <si>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</si>
  <si>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</si>
  <si>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</si>
  <si>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</si>
  <si>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</si>
  <si>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</si>
  <si>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</si>
  <si>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</si>
  <si>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</si>
  <si>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</si>
  <si>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</si>
  <si>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</si>
  <si>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</si>
  <si>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</si>
  <si>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</si>
  <si>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</si>
  <si>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</si>
  <si>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</si>
  <si>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</si>
  <si>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</si>
  <si>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</si>
  <si>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</si>
  <si>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</si>
  <si>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</si>
  <si>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</si>
  <si>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</si>
  <si>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</si>
  <si>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</si>
  <si>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</si>
  <si>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</si>
  <si>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</si>
  <si>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</si>
  <si>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</si>
  <si>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</si>
  <si>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</si>
  <si>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</si>
  <si>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</si>
  <si>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</si>
  <si>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</si>
  <si>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</si>
  <si>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</si>
  <si>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</si>
  <si>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</si>
  <si>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</si>
  <si>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</si>
  <si>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</si>
  <si>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</si>
  <si>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</si>
  <si>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</si>
  <si>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</si>
  <si>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</si>
  <si>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</si>
  <si>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</si>
  <si>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</si>
  <si>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</si>
  <si>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</si>
  <si>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</si>
  <si>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</si>
  <si>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</si>
  <si>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</si>
  <si>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</si>
  <si>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</si>
  <si>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</si>
  <si>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</si>
  <si>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</si>
  <si>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</si>
  <si>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</si>
  <si>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</si>
  <si>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</si>
  <si>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</si>
  <si>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</si>
  <si>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</si>
  <si>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</si>
  <si>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</si>
  <si>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</si>
  <si>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</si>
  <si>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</si>
  <si>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</si>
  <si>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</si>
  <si>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</si>
  <si>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</si>
  <si>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</si>
  <si>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</si>
  <si>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</si>
  <si>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</si>
  <si>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</si>
  <si>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</si>
  <si>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</si>
  <si>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</si>
  <si>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</si>
  <si>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</si>
  <si>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</si>
  <si>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</si>
  <si>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</si>
  <si>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</si>
  <si>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</si>
  <si>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</si>
  <si>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</si>
  <si>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</si>
  <si>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</si>
  <si>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</si>
  <si>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</si>
  <si>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</si>
  <si>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</si>
  <si>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</si>
  <si>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</si>
  <si>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</si>
  <si>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</si>
  <si>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</si>
  <si>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</si>
  <si>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</si>
  <si>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</si>
  <si>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</si>
  <si>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</si>
  <si>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</si>
  <si>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</si>
  <si>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</si>
  <si>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</si>
  <si>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</si>
  <si>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</si>
  <si>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</si>
  <si>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</si>
  <si>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</si>
  <si>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</si>
  <si>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</si>
  <si>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</si>
  <si>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</si>
  <si>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</si>
  <si>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</si>
  <si>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</si>
  <si>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</si>
  <si>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</si>
  <si>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</si>
  <si>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</si>
  <si>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</si>
  <si>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</si>
  <si>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</si>
  <si>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</si>
  <si>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</si>
  <si>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</si>
  <si>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</si>
  <si>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</si>
  <si>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</si>
  <si>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</si>
  <si>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</si>
  <si>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</si>
  <si>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</si>
  <si>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</si>
  <si>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</si>
  <si>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</si>
  <si>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</si>
  <si>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</si>
  <si>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</si>
  <si>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</si>
  <si>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</si>
  <si>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</si>
  <si>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</si>
  <si>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</si>
  <si>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</si>
  <si>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</si>
  <si>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</si>
  <si>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</si>
  <si>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</si>
  <si>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</si>
  <si>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</si>
  <si>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</si>
  <si>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</si>
  <si>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</si>
  <si>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</si>
  <si>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</si>
  <si>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</si>
  <si>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</si>
  <si>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</si>
  <si>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</si>
  <si>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</si>
  <si>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</si>
  <si>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</si>
  <si>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</si>
  <si>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</si>
  <si>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</si>
  <si>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</si>
  <si>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</si>
  <si>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</si>
  <si>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</si>
  <si>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</si>
  <si>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</si>
  <si>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</si>
  <si>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</si>
  <si>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</si>
  <si>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</si>
  <si>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</si>
  <si>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</si>
  <si>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</si>
  <si>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</si>
  <si>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</si>
  <si>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</si>
  <si>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</si>
  <si>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</si>
  <si>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</si>
  <si>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</si>
  <si>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</si>
  <si>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</si>
  <si>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</si>
  <si>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</si>
  <si>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</si>
  <si>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</si>
  <si>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</si>
  <si>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</si>
  <si>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</si>
  <si>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</si>
  <si>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</si>
  <si>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</si>
  <si>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</si>
  <si>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</si>
  <si>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</si>
  <si>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</si>
  <si>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</si>
  <si>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</si>
  <si>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</si>
  <si>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</si>
  <si>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</si>
  <si>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</si>
  <si>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</si>
  <si>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</si>
  <si>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</si>
  <si>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</si>
  <si>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</si>
  <si>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</si>
  <si>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</si>
  <si>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</si>
  <si>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</si>
  <si>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</si>
  <si>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</si>
  <si>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</si>
  <si>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</si>
  <si>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</si>
  <si>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</si>
  <si>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</si>
  <si>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</si>
  <si>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</si>
  <si>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</si>
  <si>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</si>
  <si>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</si>
  <si>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</si>
  <si>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</si>
  <si>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</si>
  <si>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</si>
  <si>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</si>
  <si>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</si>
  <si>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</si>
  <si>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</si>
  <si>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</si>
  <si>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</si>
  <si>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</si>
  <si>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</si>
  <si>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</si>
  <si>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</si>
  <si>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</si>
  <si>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</si>
  <si>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</si>
  <si>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</si>
  <si>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</si>
  <si>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</si>
  <si>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</si>
  <si>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</si>
  <si>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</si>
  <si>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</si>
  <si>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</si>
  <si>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</si>
  <si>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</si>
  <si>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</si>
  <si>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</si>
  <si>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</si>
  <si>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</si>
  <si>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</si>
  <si>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</si>
  <si>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</si>
  <si>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</si>
  <si>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</si>
  <si>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</si>
  <si>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</si>
  <si>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</si>
  <si>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</si>
  <si>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</si>
  <si>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</si>
  <si>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</si>
  <si>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</si>
  <si>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</si>
  <si>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</si>
  <si>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</si>
  <si>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</si>
  <si>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</si>
  <si>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</si>
  <si>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</si>
  <si>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</si>
  <si>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</si>
  <si>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</si>
  <si>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</si>
  <si>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</si>
  <si>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</si>
  <si>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</si>
  <si>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</si>
  <si>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</si>
  <si>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</si>
  <si>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</si>
  <si>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</si>
  <si>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</si>
  <si>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</si>
  <si>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</si>
  <si>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</si>
  <si>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</si>
  <si>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</si>
  <si>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</si>
  <si>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</si>
  <si>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</si>
  <si>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</si>
  <si>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</si>
  <si>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</si>
  <si>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</si>
  <si>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</si>
  <si>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</si>
  <si>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</si>
  <si>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</si>
  <si>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</si>
  <si>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</si>
  <si>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</si>
  <si>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</si>
  <si>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</si>
  <si>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</si>
  <si>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</si>
  <si>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</si>
  <si>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</si>
  <si>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</si>
  <si>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</si>
  <si>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</si>
  <si>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</si>
  <si>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</si>
  <si>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</si>
  <si>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</si>
  <si>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</si>
  <si>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</si>
  <si>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</si>
  <si>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</si>
  <si>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</si>
  <si>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</si>
  <si>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</si>
  <si>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</si>
  <si>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</si>
  <si>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</si>
  <si>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</si>
  <si>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</si>
  <si>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</si>
  <si>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</si>
  <si>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</si>
  <si>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</si>
  <si>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</si>
  <si>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</si>
  <si>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</si>
  <si>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</si>
  <si>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</si>
  <si>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</si>
  <si>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</si>
  <si>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</si>
  <si>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</si>
  <si>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</si>
  <si>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</si>
  <si>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</si>
  <si>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</si>
  <si>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</si>
  <si>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</si>
  <si>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</si>
  <si>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</si>
  <si>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</si>
  <si>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</si>
  <si>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</si>
  <si>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</si>
  <si>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</si>
  <si>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</si>
  <si>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</si>
  <si>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</si>
  <si>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</si>
  <si>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</si>
  <si>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</si>
  <si>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</si>
  <si>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</si>
  <si>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</si>
  <si>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</si>
  <si>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</si>
  <si>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</si>
  <si>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</si>
  <si>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</si>
  <si>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</si>
  <si>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</si>
  <si>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</si>
  <si>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</si>
  <si>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</si>
  <si>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</si>
  <si>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</si>
  <si>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</si>
  <si>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</si>
  <si>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</si>
  <si>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</si>
  <si>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</si>
  <si>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</si>
  <si>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</si>
  <si>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</si>
  <si>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</si>
  <si>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</si>
  <si>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</si>
  <si>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</si>
  <si>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</si>
  <si>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</si>
  <si>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</si>
  <si>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</si>
  <si>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</si>
  <si>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</si>
  <si>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</si>
  <si>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</si>
  <si>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</si>
  <si>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</si>
  <si>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</si>
  <si>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</si>
  <si>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</si>
  <si>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</si>
  <si>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</si>
  <si>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</si>
  <si>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</si>
  <si>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</si>
  <si>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</si>
  <si>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</si>
  <si>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</si>
  <si>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</si>
  <si>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</si>
  <si>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</si>
  <si>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</si>
  <si>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</si>
  <si>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</si>
  <si>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</si>
  <si>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</si>
  <si>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</si>
  <si>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</si>
  <si>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</si>
  <si>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</si>
  <si>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</si>
  <si>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</si>
  <si>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</si>
  <si>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</si>
  <si>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</si>
  <si>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</si>
  <si>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</si>
  <si>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</si>
  <si>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</si>
  <si>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</si>
  <si>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</si>
  <si>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</si>
  <si>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</si>
  <si>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</si>
  <si>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</si>
  <si>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</si>
  <si>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</si>
  <si>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</si>
  <si>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</si>
  <si>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</si>
  <si>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</si>
  <si>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</si>
  <si>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</si>
  <si>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</si>
  <si>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</si>
  <si>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</si>
  <si>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</si>
  <si>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</si>
  <si>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</si>
  <si>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</si>
  <si>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</si>
  <si>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</si>
  <si>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</si>
  <si>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</si>
  <si>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</si>
  <si>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</si>
  <si>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</si>
  <si>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</si>
  <si>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</si>
  <si>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</si>
  <si>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</si>
  <si>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</si>
  <si>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</si>
  <si>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</si>
  <si>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</si>
  <si>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</si>
  <si>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</si>
  <si>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</si>
  <si>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</si>
  <si>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</si>
  <si>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</si>
  <si>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</si>
  <si>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</si>
  <si>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</si>
  <si>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</si>
  <si>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</si>
  <si>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</si>
  <si>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</si>
  <si>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</si>
  <si>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</si>
  <si>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</si>
  <si>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</si>
  <si>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</si>
  <si>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</si>
  <si>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</si>
  <si>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</si>
  <si>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</si>
  <si>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</si>
  <si>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</si>
  <si>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</si>
  <si>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</si>
  <si>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</si>
  <si>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</si>
  <si>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</si>
  <si>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</si>
  <si>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</si>
  <si>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</si>
  <si>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</si>
  <si>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</si>
  <si>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</si>
  <si>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</si>
  <si>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</si>
  <si>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</si>
  <si>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</si>
  <si>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</si>
  <si>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</si>
  <si>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</si>
  <si>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</si>
  <si>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</si>
  <si>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</si>
  <si>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</si>
  <si>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</si>
  <si>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</si>
  <si>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</si>
  <si>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</si>
  <si>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</si>
  <si>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</si>
  <si>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</si>
  <si>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</si>
  <si>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</si>
  <si>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</si>
  <si>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</si>
  <si>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</si>
  <si>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</si>
  <si>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</si>
  <si>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</si>
  <si>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</si>
  <si>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</si>
  <si>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</si>
  <si>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</si>
  <si>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</si>
  <si>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</si>
  <si>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</si>
  <si>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</si>
  <si>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</si>
  <si>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</si>
  <si>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</si>
  <si>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</si>
  <si>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</si>
  <si>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</si>
  <si>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</si>
  <si>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</si>
  <si>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</si>
  <si>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</si>
  <si>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</si>
  <si>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</si>
  <si>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</si>
  <si>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</si>
  <si>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</si>
  <si>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</si>
  <si>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</si>
  <si>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</si>
  <si>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</si>
  <si>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</si>
  <si>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</si>
  <si>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</si>
  <si>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</si>
  <si>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</si>
  <si>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</si>
  <si>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</si>
  <si>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</si>
  <si>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</si>
  <si>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</si>
  <si>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</si>
  <si>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</si>
  <si>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</si>
  <si>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</si>
  <si>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</si>
  <si>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</si>
  <si>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</si>
  <si>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</si>
  <si>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</si>
  <si>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</si>
  <si>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</si>
  <si>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</si>
  <si>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</si>
  <si>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</si>
  <si>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</si>
  <si>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</si>
  <si>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</si>
  <si>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</si>
  <si>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</si>
  <si>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</si>
  <si>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</si>
  <si>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</si>
  <si>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</si>
  <si>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</si>
  <si>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</si>
  <si>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</si>
  <si>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</si>
  <si>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</si>
  <si>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</si>
  <si>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</si>
  <si>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</si>
  <si>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</si>
  <si>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</si>
  <si>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</si>
  <si>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</si>
  <si>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</si>
  <si>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</si>
  <si>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</si>
  <si>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</si>
  <si>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</si>
  <si>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</si>
  <si>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</si>
  <si>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</si>
  <si>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</si>
  <si>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</si>
  <si>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</si>
  <si>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</si>
  <si>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</si>
  <si>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</si>
  <si>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</si>
  <si>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</si>
  <si>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</si>
  <si>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</si>
  <si>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</si>
  <si>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</si>
  <si>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</si>
  <si>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</si>
  <si>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</si>
  <si>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</si>
  <si>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</si>
  <si>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</si>
  <si>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</si>
  <si>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</si>
  <si>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</si>
  <si>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</si>
  <si>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</si>
  <si>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</si>
  <si>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</si>
  <si>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</si>
  <si>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</si>
  <si>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</si>
  <si>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</si>
  <si>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</si>
  <si>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</si>
  <si>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</si>
  <si>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</si>
  <si>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</si>
  <si>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</si>
  <si>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</si>
  <si>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</si>
  <si>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</si>
  <si>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</si>
  <si>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</si>
  <si>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</si>
  <si>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</si>
  <si>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</si>
  <si>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</si>
  <si>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</si>
  <si>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</si>
  <si>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</si>
  <si>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</si>
  <si>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</si>
  <si>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</si>
  <si>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</si>
  <si>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</si>
  <si>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</si>
  <si>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</si>
  <si>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</si>
  <si>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</si>
  <si>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</si>
  <si>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</si>
  <si>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</si>
  <si>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</si>
  <si>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</si>
  <si>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</si>
  <si>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</si>
  <si>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</si>
  <si>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</si>
  <si>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</si>
  <si>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</si>
  <si>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</si>
  <si>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</si>
  <si>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</si>
  <si>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</si>
  <si>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</si>
  <si>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</si>
  <si>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</si>
  <si>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</si>
  <si>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</si>
  <si>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</si>
  <si>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</si>
  <si>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</si>
  <si>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</si>
  <si>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</si>
  <si>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</si>
  <si>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</si>
  <si>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</si>
  <si>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</si>
  <si>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</si>
  <si>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</si>
  <si>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</si>
  <si>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</si>
  <si>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</si>
  <si>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</si>
  <si>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</si>
  <si>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</si>
  <si>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</si>
  <si>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</si>
  <si>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</si>
  <si>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</si>
  <si>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</si>
  <si>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</si>
  <si>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</si>
  <si>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</si>
  <si>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</si>
  <si>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</si>
  <si>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</si>
  <si>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</si>
  <si>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</si>
  <si>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</si>
  <si>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</si>
  <si>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</si>
  <si>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</si>
  <si>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</si>
  <si>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</si>
  <si>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</si>
  <si>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</si>
  <si>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</si>
  <si>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</si>
  <si>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</si>
  <si>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</si>
  <si>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</si>
  <si>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</si>
  <si>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</si>
  <si>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</si>
  <si>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</si>
  <si>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</si>
  <si>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</si>
  <si>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</si>
  <si>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</si>
  <si>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</si>
  <si>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</si>
  <si>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</si>
  <si>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</si>
  <si>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</si>
  <si>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</si>
  <si>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</si>
  <si>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</si>
  <si>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</si>
  <si>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</si>
  <si>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</si>
  <si>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</si>
  <si>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</si>
  <si>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</si>
  <si>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</si>
  <si>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</si>
  <si>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</si>
  <si>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</si>
  <si>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</si>
  <si>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</si>
  <si>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</si>
  <si>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</si>
  <si>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</si>
  <si>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</si>
  <si>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</si>
  <si>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</si>
  <si>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</si>
  <si>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</si>
  <si>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</si>
  <si>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</si>
  <si>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</si>
  <si>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</si>
  <si>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</si>
  <si>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</si>
  <si>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</si>
  <si>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</si>
  <si>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</si>
  <si>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</si>
  <si>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</si>
  <si>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</si>
  <si>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</si>
  <si>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</si>
  <si>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</si>
  <si>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</si>
  <si>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</si>
  <si>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</si>
  <si>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</si>
  <si>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</si>
  <si>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</si>
  <si>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</si>
  <si>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</si>
  <si>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</si>
  <si>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</si>
  <si>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</si>
  <si>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</si>
  <si>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</si>
  <si>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</si>
  <si>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</si>
  <si>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</si>
  <si>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</si>
  <si>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</si>
  <si>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</si>
  <si>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</si>
  <si>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</si>
  <si>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</si>
  <si>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</si>
  <si>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</si>
  <si>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</si>
  <si>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</si>
  <si>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</si>
  <si>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</si>
  <si>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</si>
  <si>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</si>
  <si>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</si>
  <si>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</si>
  <si>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</si>
  <si>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</si>
  <si>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</si>
  <si>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</si>
  <si>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</si>
  <si>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</si>
  <si>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</si>
  <si>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</si>
  <si>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</si>
  <si>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</si>
  <si>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</si>
  <si>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</si>
  <si>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</si>
  <si>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</si>
  <si>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</si>
  <si>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</si>
  <si>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</si>
  <si>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</si>
  <si>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</si>
  <si>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</si>
  <si>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</si>
  <si>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</si>
  <si>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</si>
  <si>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</si>
  <si>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</si>
  <si>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</si>
  <si>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</si>
  <si>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</si>
  <si>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</si>
  <si>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</si>
  <si>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</si>
  <si>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</si>
  <si>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</si>
  <si>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</si>
  <si>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</si>
  <si>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</si>
  <si>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</si>
  <si>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</si>
  <si>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</si>
  <si>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</si>
  <si>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</si>
  <si>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</si>
  <si>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</si>
  <si>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</si>
  <si>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</si>
  <si>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</si>
  <si>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</si>
  <si>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</si>
  <si>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</si>
  <si>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</si>
  <si>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</si>
  <si>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</si>
  <si>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</si>
  <si>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</si>
  <si>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</si>
  <si>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</si>
  <si>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</si>
  <si>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</si>
  <si>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</si>
  <si>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</si>
  <si>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</si>
  <si>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</si>
  <si>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</si>
  <si>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</si>
  <si>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</si>
  <si>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</si>
  <si>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</si>
  <si>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</si>
  <si>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</si>
  <si>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</si>
  <si>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</si>
  <si>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</si>
  <si>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</si>
  <si>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</si>
  <si>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</si>
  <si>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</si>
  <si>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</si>
  <si>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</si>
  <si>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</si>
  <si>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</si>
  <si>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</si>
  <si>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</si>
  <si>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</si>
  <si>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</si>
  <si>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</si>
  <si>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</si>
  <si>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</si>
  <si>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</si>
  <si>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</si>
  <si>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</si>
  <si>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</si>
  <si>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</si>
  <si>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</si>
  <si>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</si>
  <si>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</si>
  <si>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</si>
  <si>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</si>
  <si>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</si>
  <si>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</si>
  <si>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</si>
  <si>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</si>
  <si>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</si>
  <si>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</si>
  <si>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</si>
  <si>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</si>
  <si>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</si>
  <si>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</si>
  <si>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</si>
  <si>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</si>
  <si>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</si>
  <si>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</si>
  <si>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</si>
  <si>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</si>
  <si>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</si>
  <si>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</si>
  <si>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</si>
  <si>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</si>
  <si>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</si>
  <si>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</si>
  <si>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</si>
  <si>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</si>
  <si>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</si>
  <si>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</si>
  <si>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</si>
  <si>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</si>
  <si>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</si>
  <si>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</si>
  <si>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</si>
  <si>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</si>
  <si>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</si>
  <si>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</si>
  <si>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</si>
  <si>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</si>
  <si>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</si>
  <si>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</si>
  <si>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</si>
  <si>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</si>
  <si>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</si>
  <si>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</si>
  <si>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</si>
  <si>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</si>
  <si>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</si>
  <si>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</si>
  <si>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</si>
  <si>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</si>
  <si>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</si>
  <si>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</si>
  <si>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</si>
  <si>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</si>
  <si>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</si>
  <si>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</si>
  <si>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</si>
  <si>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</si>
  <si>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</si>
  <si>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</si>
  <si>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</si>
  <si>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</si>
  <si>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</si>
  <si>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</si>
  <si>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</si>
  <si>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</si>
  <si>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</si>
  <si>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</si>
  <si>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</si>
  <si>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</si>
  <si>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</si>
  <si>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</si>
  <si>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</si>
  <si>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</si>
  <si>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</si>
  <si>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</si>
  <si>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</si>
  <si>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</si>
  <si>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</si>
  <si>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</si>
  <si>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</si>
  <si>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</si>
  <si>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</si>
  <si>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</si>
  <si>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</si>
  <si>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</si>
  <si>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</si>
  <si>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</si>
  <si>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</si>
  <si>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</si>
  <si>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</si>
  <si>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</si>
  <si>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</si>
  <si>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</si>
  <si>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</si>
  <si>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</si>
  <si>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</si>
  <si>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</si>
  <si>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</si>
  <si>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</si>
  <si>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</si>
  <si>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</si>
  <si>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</si>
  <si>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</si>
  <si>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</si>
  <si>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</si>
  <si>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</si>
  <si>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</si>
  <si>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</si>
  <si>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</si>
  <si>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</si>
  <si>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</si>
  <si>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</si>
  <si>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</si>
  <si>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</si>
  <si>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</si>
  <si>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</si>
  <si>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</si>
  <si>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</si>
  <si>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</si>
  <si>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</si>
  <si>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</si>
  <si>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</si>
  <si>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</si>
  <si>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</si>
  <si>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</si>
  <si>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</si>
  <si>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</si>
  <si>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</si>
  <si>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</si>
  <si>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</si>
  <si>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</si>
  <si>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</si>
  <si>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</si>
  <si>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</si>
  <si>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</si>
  <si>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</si>
  <si>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</si>
  <si>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</si>
  <si>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</si>
  <si>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</si>
  <si>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</si>
  <si>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</si>
  <si>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</si>
  <si>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</si>
  <si>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</si>
  <si>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</si>
  <si>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</si>
  <si>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</si>
  <si>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</si>
  <si>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</si>
  <si>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</si>
  <si>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</si>
  <si>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</si>
  <si>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</si>
  <si>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</si>
  <si>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</si>
  <si>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</si>
  <si>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</si>
  <si>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</si>
  <si>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</si>
  <si>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</si>
  <si>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</si>
  <si>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</si>
  <si>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</si>
  <si>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</si>
  <si>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</si>
  <si>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</si>
  <si>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</si>
  <si>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</si>
  <si>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</si>
  <si>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</si>
  <si>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</si>
  <si>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</si>
  <si>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</si>
  <si>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</si>
  <si>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</si>
  <si>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</si>
  <si>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</si>
  <si>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</si>
  <si>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</si>
  <si>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</si>
  <si>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</si>
  <si>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</si>
  <si>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</si>
  <si>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</si>
  <si>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</si>
  <si>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</si>
  <si>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</si>
  <si>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</si>
  <si>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</si>
  <si>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</si>
  <si>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</si>
  <si>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</si>
  <si>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</si>
  <si>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</si>
  <si>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</si>
  <si>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</si>
  <si>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</si>
  <si>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</si>
  <si>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</si>
  <si>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</si>
  <si>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</si>
  <si>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</si>
  <si>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</si>
  <si>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</si>
  <si>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</si>
  <si>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</si>
  <si>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</si>
  <si>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</si>
  <si>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</si>
  <si>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</si>
  <si>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</si>
  <si>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</si>
  <si>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</si>
  <si>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</si>
  <si>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</si>
  <si>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</si>
  <si>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</si>
  <si>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</si>
  <si>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</si>
  <si>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</si>
  <si>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</si>
  <si>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</si>
  <si>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</si>
  <si>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</si>
  <si>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</si>
  <si>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</si>
  <si>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</si>
  <si>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</si>
  <si>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</si>
  <si>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</si>
  <si>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</si>
  <si>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</si>
  <si>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</si>
  <si>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</si>
  <si>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</si>
  <si>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</si>
  <si>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</si>
  <si>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</si>
  <si>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</si>
  <si>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</si>
  <si>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</si>
  <si>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</si>
  <si>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</si>
  <si>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</si>
  <si>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</si>
  <si>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</si>
  <si>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</si>
  <si>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</si>
  <si>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</si>
  <si>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</si>
  <si>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</si>
  <si>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</si>
  <si>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</si>
  <si>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</si>
  <si>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</si>
  <si>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</si>
  <si>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</si>
  <si>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</si>
  <si>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</si>
  <si>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</si>
  <si>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</si>
  <si>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</si>
  <si>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</si>
  <si>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</si>
  <si>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</si>
  <si>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</si>
  <si>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</si>
  <si>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</si>
  <si>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</si>
  <si>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</si>
  <si>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</si>
  <si>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</si>
  <si>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</si>
  <si>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</si>
  <si>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</si>
  <si>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</si>
  <si>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</si>
  <si>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</si>
  <si>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</si>
  <si>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</si>
  <si>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</si>
  <si>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</si>
  <si>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</si>
  <si>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</si>
  <si>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</si>
  <si>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</si>
  <si>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</si>
  <si>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</si>
  <si>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</si>
  <si>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</si>
  <si>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</si>
  <si>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</si>
  <si>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</si>
  <si>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</si>
  <si>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</si>
  <si>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</si>
  <si>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</si>
  <si>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</si>
  <si>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</si>
  <si>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</si>
  <si>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</si>
  <si>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</si>
  <si>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</si>
  <si>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</si>
  <si>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</si>
  <si>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</si>
  <si>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</si>
  <si>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</si>
  <si>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</si>
  <si>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</si>
  <si>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</si>
  <si>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</si>
  <si>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</si>
  <si>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</si>
  <si>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</si>
  <si>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</si>
  <si>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</si>
  <si>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</si>
  <si>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</si>
  <si>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</si>
  <si>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</si>
  <si>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</si>
  <si>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</si>
  <si>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</si>
  <si>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</si>
  <si>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</si>
  <si>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</si>
  <si>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</si>
  <si>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</si>
  <si>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</si>
  <si>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</si>
  <si>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</si>
  <si>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</si>
  <si>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</si>
  <si>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</si>
  <si>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</si>
  <si>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</si>
  <si>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</si>
  <si>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</si>
  <si>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</si>
  <si>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</si>
  <si>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</si>
  <si>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</si>
  <si>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</si>
  <si>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</si>
  <si>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</si>
  <si>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</si>
  <si>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</si>
  <si>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</si>
  <si>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</si>
  <si>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</si>
  <si>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</si>
  <si>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</si>
  <si>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</si>
  <si>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</si>
  <si>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</si>
  <si>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</si>
  <si>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</si>
  <si>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</si>
  <si>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</si>
  <si>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</si>
  <si>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</si>
  <si>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</si>
  <si>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</si>
  <si>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</si>
  <si>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</si>
  <si>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</si>
  <si>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</si>
  <si>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</si>
  <si>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</si>
  <si>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</si>
  <si>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</si>
  <si>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</si>
  <si>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</si>
  <si>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</si>
  <si>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</si>
  <si>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</si>
  <si>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</si>
  <si>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</si>
  <si>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</si>
  <si>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</si>
  <si>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</si>
  <si>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</si>
  <si>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</si>
  <si>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</si>
  <si>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</si>
  <si>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</si>
  <si>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</si>
  <si>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</si>
  <si>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</si>
  <si>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</si>
  <si>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</si>
  <si>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</si>
  <si>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</si>
  <si>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</si>
  <si>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</si>
  <si>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</si>
  <si>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</si>
  <si>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</si>
  <si>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</si>
  <si>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</si>
  <si>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</si>
  <si>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</si>
  <si>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</si>
  <si>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</si>
  <si>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</si>
  <si>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</si>
  <si>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</si>
  <si>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</si>
  <si>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</si>
  <si>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</si>
  <si>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</si>
  <si>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</si>
  <si>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</si>
  <si>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</si>
  <si>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</si>
  <si>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</si>
  <si>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</si>
  <si>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</si>
  <si>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</si>
  <si>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</si>
  <si>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</si>
  <si>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</si>
  <si>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</si>
  <si>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</si>
  <si>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</si>
  <si>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</si>
  <si>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</si>
  <si>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</si>
  <si>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</si>
  <si>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</si>
  <si>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</si>
  <si>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</si>
  <si>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</si>
  <si>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</si>
  <si>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</si>
  <si>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</si>
  <si>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</si>
  <si>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</si>
  <si>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</si>
  <si>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</si>
  <si>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</si>
  <si>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</si>
  <si>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</si>
  <si>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</si>
  <si>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</si>
  <si>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</si>
  <si>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</si>
  <si>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</si>
  <si>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</si>
  <si>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</si>
  <si>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</si>
  <si>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</si>
  <si>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</si>
  <si>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</si>
  <si>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</si>
  <si>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</si>
  <si>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</si>
  <si>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</si>
  <si>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</si>
  <si>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</si>
  <si>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</si>
  <si>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</si>
  <si>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</si>
  <si>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</si>
  <si>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</si>
  <si>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</si>
  <si>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</si>
  <si>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</si>
  <si>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</si>
  <si>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</si>
  <si>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</si>
  <si>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</si>
  <si>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</si>
  <si>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</si>
  <si>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</si>
  <si>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</si>
  <si>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</si>
  <si>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</si>
  <si>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</si>
  <si>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</si>
  <si>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</si>
  <si>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</si>
  <si>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</si>
  <si>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</si>
  <si>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</si>
  <si>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</si>
  <si>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</si>
  <si>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</si>
  <si>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</si>
  <si>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</si>
  <si>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</si>
  <si>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</si>
  <si>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</si>
  <si>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</si>
  <si>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</si>
  <si>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</si>
  <si>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</si>
  <si>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</si>
  <si>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</si>
  <si>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</si>
  <si>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</si>
  <si>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</si>
  <si>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</si>
  <si>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</si>
  <si>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</si>
  <si>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</si>
  <si>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</si>
  <si>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</si>
  <si>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</si>
  <si>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</si>
  <si>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</si>
  <si>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</si>
  <si>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</si>
  <si>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</si>
  <si>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</si>
  <si>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</si>
  <si>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</si>
  <si>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</si>
  <si>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</si>
  <si>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</si>
  <si>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</si>
  <si>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</si>
  <si>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</si>
  <si>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</si>
  <si>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</si>
  <si>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</si>
  <si>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</si>
  <si>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</si>
  <si>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</si>
  <si>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</si>
  <si>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</si>
  <si>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</si>
  <si>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</si>
  <si>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</si>
  <si>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</si>
  <si>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</si>
  <si>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</si>
  <si>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</si>
  <si>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</si>
  <si>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</si>
  <si>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</si>
  <si>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</si>
  <si>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</si>
  <si>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</si>
  <si>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</si>
  <si>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</si>
  <si>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</si>
  <si>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</si>
  <si>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</si>
  <si>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</si>
  <si>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</si>
  <si>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</si>
  <si>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</si>
  <si>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</si>
  <si>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</si>
  <si>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</si>
  <si>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</si>
  <si>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</si>
  <si>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</si>
  <si>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</si>
  <si>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</si>
  <si>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</si>
  <si>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</si>
  <si>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</si>
  <si>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</si>
  <si>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</si>
  <si>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</si>
  <si>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</si>
  <si>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</si>
  <si>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</si>
  <si>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</si>
  <si>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</si>
  <si>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</si>
  <si>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</si>
  <si>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</si>
  <si>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</si>
  <si>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</si>
  <si>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</si>
  <si>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</si>
  <si>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</si>
  <si>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</si>
  <si>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</si>
  <si>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</si>
  <si>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</si>
  <si>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</si>
  <si>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</si>
  <si>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</si>
  <si>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</si>
  <si>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</si>
  <si>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</si>
  <si>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</si>
  <si>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</si>
  <si>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</si>
  <si>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</si>
  <si>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</si>
  <si>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</si>
  <si>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</si>
  <si>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</si>
  <si>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</si>
  <si>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</si>
  <si>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</si>
  <si>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</si>
  <si>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</si>
  <si>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</si>
  <si>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</si>
  <si>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</si>
  <si>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</si>
  <si>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</si>
  <si>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</si>
  <si>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</si>
  <si>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</si>
  <si>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</si>
  <si>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</si>
  <si>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</si>
  <si>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</si>
  <si>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</si>
  <si>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</si>
  <si>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</si>
  <si>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</si>
  <si>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</si>
  <si>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</si>
  <si>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</si>
  <si>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</si>
  <si>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</si>
  <si>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</si>
  <si>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</si>
  <si>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</si>
  <si>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</si>
  <si>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</si>
  <si>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</si>
  <si>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</si>
  <si>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</si>
  <si>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</si>
  <si>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</si>
  <si>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</si>
  <si>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</si>
  <si>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</si>
  <si>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</si>
  <si>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</si>
  <si>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</si>
  <si>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</si>
  <si>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</si>
  <si>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</si>
  <si>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</si>
  <si>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</si>
  <si>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</si>
  <si>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</si>
  <si>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</si>
  <si>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</si>
  <si>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</si>
  <si>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</si>
  <si>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</si>
  <si>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</si>
  <si>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</si>
  <si>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</si>
  <si>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</si>
  <si>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</si>
  <si>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</si>
  <si>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</si>
  <si>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</si>
  <si>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</si>
  <si>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</si>
  <si>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</si>
  <si>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</si>
  <si>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</si>
  <si>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</si>
  <si>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</si>
  <si>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</si>
  <si>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</si>
  <si>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</si>
  <si>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</si>
  <si>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</si>
  <si>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</si>
  <si>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</si>
  <si>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</si>
  <si>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</si>
  <si>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</si>
  <si>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</si>
  <si>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</si>
  <si>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</si>
  <si>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</si>
  <si>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</si>
  <si>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</si>
  <si>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</si>
  <si>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</si>
  <si>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</si>
  <si>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</si>
  <si>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</si>
  <si>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</si>
  <si>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</si>
  <si>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</si>
  <si>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</si>
  <si>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</si>
  <si>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</si>
  <si>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</si>
  <si>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</si>
  <si>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</si>
  <si>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</si>
  <si>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</si>
  <si>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</si>
  <si>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</si>
  <si>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</si>
  <si>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</si>
  <si>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</si>
  <si>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</si>
  <si>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</si>
  <si>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</si>
  <si>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</si>
  <si>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</si>
  <si>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</si>
  <si>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</si>
  <si>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</si>
  <si>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</si>
  <si>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</si>
  <si>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</si>
  <si>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</si>
  <si>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</si>
  <si>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</si>
  <si>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</si>
  <si>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</si>
  <si>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</si>
  <si>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</si>
  <si>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</si>
  <si>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</si>
  <si>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</si>
  <si>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</si>
  <si>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</si>
  <si>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</si>
  <si>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</si>
  <si>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</si>
  <si>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</si>
  <si>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</si>
  <si>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</si>
  <si>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</si>
  <si>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</si>
  <si>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</si>
  <si>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</si>
  <si>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</si>
  <si>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</si>
  <si>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</si>
  <si>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</si>
  <si>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</si>
  <si>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</si>
  <si>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</si>
  <si>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</si>
  <si>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</si>
  <si>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</si>
  <si>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</si>
  <si>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</si>
  <si>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</si>
  <si>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</si>
  <si>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</si>
  <si>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</si>
  <si>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</si>
  <si>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</si>
  <si>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</si>
  <si>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</si>
  <si>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</si>
  <si>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</si>
  <si>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</si>
  <si>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</si>
  <si>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</si>
  <si>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</si>
  <si>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</si>
  <si>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</si>
  <si>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</si>
  <si>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</si>
  <si>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</si>
  <si>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</si>
  <si>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</si>
  <si>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</si>
  <si>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</si>
  <si>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</si>
  <si>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</si>
  <si>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</si>
  <si>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</si>
  <si>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</si>
  <si>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</si>
  <si>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</si>
  <si>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</si>
  <si>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</si>
  <si>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</si>
  <si>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</si>
  <si>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</si>
  <si>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</si>
  <si>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</si>
  <si>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</si>
  <si>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</si>
  <si>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</si>
  <si>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</si>
  <si>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</si>
  <si>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</si>
  <si>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</si>
  <si>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</si>
  <si>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</si>
  <si>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</si>
  <si>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</si>
  <si>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</si>
  <si>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</si>
  <si>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</si>
  <si>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</si>
  <si>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</si>
  <si>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</si>
  <si>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</si>
  <si>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</si>
  <si>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</si>
  <si>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</si>
  <si>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</si>
  <si>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</si>
  <si>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</si>
  <si>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</si>
  <si>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</si>
  <si>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</si>
  <si>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</si>
  <si>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</si>
  <si>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</si>
  <si>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</si>
  <si>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</si>
  <si>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</si>
  <si>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</si>
  <si>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</si>
  <si>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</si>
  <si>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</si>
  <si>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</si>
  <si>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</si>
  <si>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</si>
  <si>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</si>
  <si>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</si>
  <si>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</si>
  <si>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</si>
  <si>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</si>
  <si>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</si>
  <si>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</si>
  <si>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</si>
  <si>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</si>
  <si>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</si>
  <si>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</si>
  <si>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</si>
  <si>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</si>
  <si>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</si>
  <si>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</si>
  <si>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</si>
  <si>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</si>
  <si>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</si>
  <si>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</si>
  <si>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</si>
  <si>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</si>
  <si>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</si>
  <si>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</si>
  <si>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</si>
  <si>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</si>
  <si>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</si>
  <si>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</si>
  <si>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</si>
  <si>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</si>
  <si>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</si>
  <si>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</si>
  <si>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</si>
  <si>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</si>
  <si>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</si>
  <si>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</si>
  <si>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</si>
  <si>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</si>
  <si>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</si>
  <si>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</si>
  <si>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</si>
  <si>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</si>
  <si>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</si>
  <si>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</si>
  <si>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</si>
  <si>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</si>
  <si>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</si>
  <si>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</si>
  <si>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</si>
  <si>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</si>
  <si>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</si>
  <si>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</si>
  <si>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</si>
  <si>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</si>
  <si>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</si>
  <si>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</si>
  <si>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</si>
  <si>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</si>
  <si>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</si>
  <si>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</si>
  <si>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</si>
  <si>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</si>
  <si>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</si>
  <si>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</si>
  <si>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</si>
  <si>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</si>
  <si>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</si>
  <si>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</si>
  <si>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</si>
  <si>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</si>
  <si>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</si>
  <si>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</si>
  <si>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</si>
  <si>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</si>
  <si>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</si>
  <si>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</si>
  <si>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</si>
  <si>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</si>
  <si>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</si>
  <si>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</si>
  <si>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</si>
  <si>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</si>
  <si>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</si>
  <si>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</si>
  <si>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</si>
  <si>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</si>
  <si>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</si>
  <si>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</si>
  <si>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</si>
  <si>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</si>
  <si>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</si>
  <si>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</si>
  <si>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</si>
  <si>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</si>
  <si>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</si>
  <si>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</si>
  <si>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</si>
  <si>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</si>
  <si>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</si>
  <si>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</si>
  <si>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</si>
  <si>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</si>
  <si>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</si>
  <si>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</si>
  <si>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</si>
  <si>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</si>
  <si>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</si>
  <si>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</si>
  <si>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</si>
  <si>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</si>
  <si>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</si>
  <si>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</si>
  <si>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</si>
  <si>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</si>
  <si>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</si>
  <si>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</si>
  <si>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</si>
  <si>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</si>
  <si>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</si>
  <si>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</si>
  <si>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</si>
  <si>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</si>
  <si>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</si>
  <si>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</si>
  <si>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</si>
  <si>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</si>
  <si>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</si>
  <si>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</si>
  <si>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</si>
  <si>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</si>
  <si>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</si>
  <si>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</si>
  <si>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</si>
  <si>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</si>
  <si>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</si>
  <si>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</si>
  <si>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</si>
  <si>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</si>
  <si>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</si>
  <si>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</si>
  <si>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</si>
  <si>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</si>
  <si>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</si>
  <si>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</si>
  <si>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</si>
  <si>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</si>
  <si>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</si>
  <si>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</si>
  <si>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</si>
  <si>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</si>
  <si>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</si>
  <si>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</si>
  <si>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</si>
  <si>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</si>
  <si>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</si>
  <si>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</si>
  <si>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</si>
  <si>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</si>
  <si>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</si>
  <si>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</si>
  <si>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</si>
  <si>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</si>
  <si>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</si>
  <si>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</si>
  <si>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</si>
  <si>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</si>
  <si>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</si>
  <si>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</si>
  <si>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</si>
  <si>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</si>
  <si>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</si>
  <si>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</si>
  <si>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</si>
  <si>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</si>
  <si>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</si>
  <si>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</si>
  <si>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</si>
  <si>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</si>
  <si>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</si>
  <si>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</si>
  <si>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</si>
  <si>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</si>
  <si>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</si>
  <si>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</si>
  <si>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</si>
  <si>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</si>
  <si>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</si>
  <si>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</si>
  <si>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</si>
  <si>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</si>
  <si>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</si>
  <si>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</si>
  <si>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</si>
  <si>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</si>
  <si>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</si>
  <si>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</si>
  <si>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</si>
  <si>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</si>
  <si>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</si>
  <si>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</si>
  <si>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</si>
  <si>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</si>
  <si>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</si>
  <si>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</si>
  <si>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</si>
  <si>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</si>
  <si>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</si>
  <si>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</si>
  <si>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</si>
  <si>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</si>
  <si>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</si>
  <si>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</si>
  <si>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</si>
  <si>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</si>
  <si>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</si>
  <si>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</si>
  <si>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</si>
  <si>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</si>
  <si>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</si>
  <si>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</si>
  <si>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</si>
  <si>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</si>
  <si>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</si>
  <si>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</si>
  <si>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</si>
  <si>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</si>
  <si>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</si>
  <si>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</si>
  <si>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</si>
  <si>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</si>
  <si>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</si>
  <si>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</si>
  <si>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</si>
  <si>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</si>
  <si>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</si>
  <si>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</si>
  <si>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</si>
  <si>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</si>
  <si>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</si>
  <si>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</si>
  <si>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</si>
  <si>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</si>
  <si>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</si>
  <si>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</si>
  <si>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</si>
  <si>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</si>
  <si>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</si>
  <si>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</si>
  <si>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</si>
  <si>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</si>
  <si>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</si>
  <si>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</si>
  <si>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</si>
  <si>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</si>
  <si>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</si>
  <si>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</si>
  <si>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</si>
  <si>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</si>
  <si>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</si>
  <si>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</si>
  <si>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</si>
  <si>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</si>
  <si>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</si>
  <si>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</si>
  <si>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</si>
  <si>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</si>
  <si>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</si>
  <si>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</si>
  <si>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</si>
  <si>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</si>
  <si>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</si>
  <si>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</si>
  <si>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</si>
  <si>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</si>
  <si>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</si>
  <si>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</si>
  <si>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</si>
  <si>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</si>
  <si>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</si>
  <si>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</si>
  <si>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</si>
  <si>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</si>
  <si>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</si>
  <si>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</si>
  <si>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</si>
  <si>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</si>
  <si>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</si>
  <si>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</si>
  <si>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</si>
  <si>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</si>
  <si>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</si>
  <si>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</si>
  <si>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</si>
  <si>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</si>
  <si>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</si>
  <si>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</si>
  <si>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</si>
  <si>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</si>
  <si>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</si>
  <si>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</si>
  <si>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</si>
  <si>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</si>
  <si>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</si>
  <si>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</si>
  <si>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</si>
  <si>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</si>
  <si>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</si>
  <si>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</si>
  <si>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</si>
  <si>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</si>
  <si>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</si>
  <si>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</si>
  <si>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</si>
  <si>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</si>
  <si>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</si>
  <si>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</si>
  <si>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</si>
  <si>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</si>
  <si>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</si>
  <si>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</si>
  <si>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</si>
  <si>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</si>
  <si>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</si>
  <si>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</si>
  <si>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</si>
  <si>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</si>
  <si>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</si>
  <si>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</si>
  <si>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</si>
  <si>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</si>
  <si>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</si>
  <si>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</si>
  <si>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</si>
  <si>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</si>
  <si>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</si>
  <si>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</si>
  <si>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</si>
  <si>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</si>
  <si>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</si>
  <si>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</si>
  <si>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</si>
  <si>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</si>
  <si>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</si>
  <si>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</si>
  <si>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</si>
  <si>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</si>
  <si>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</si>
  <si>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</si>
  <si>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</si>
  <si>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</si>
  <si>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</si>
  <si>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</si>
  <si>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</si>
  <si>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</si>
  <si>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</si>
  <si>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</si>
  <si>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</si>
  <si>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</si>
  <si>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</si>
  <si>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</si>
  <si>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</si>
  <si>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</si>
  <si>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</si>
  <si>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</si>
  <si>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</si>
  <si>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</si>
  <si>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</si>
  <si>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</si>
  <si>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</si>
  <si>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</si>
  <si>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</si>
  <si>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</si>
  <si>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</si>
  <si>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</si>
  <si>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</si>
  <si>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</si>
  <si>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</si>
  <si>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</si>
  <si>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</si>
  <si>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</si>
  <si>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</si>
  <si>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</si>
  <si>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</si>
  <si>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</si>
  <si>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</si>
  <si>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</si>
  <si>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</si>
  <si>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</si>
  <si>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</si>
  <si>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</si>
  <si>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</si>
  <si>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</si>
  <si>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</si>
  <si>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</si>
  <si>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</si>
  <si>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</si>
  <si>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</si>
  <si>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</si>
  <si>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</si>
  <si>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</si>
  <si>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</si>
  <si>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</si>
  <si>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</si>
  <si>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</si>
  <si>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</si>
  <si>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</si>
  <si>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</si>
  <si>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</si>
  <si>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</si>
  <si>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</si>
  <si>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</si>
  <si>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</si>
  <si>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</si>
  <si>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</si>
  <si>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</si>
  <si>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</si>
  <si>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</si>
  <si>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</si>
  <si>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</si>
  <si>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</si>
  <si>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</si>
  <si>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</si>
  <si>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</si>
  <si>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</si>
  <si>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</si>
  <si>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</si>
  <si>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</si>
  <si>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</si>
  <si>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</si>
  <si>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</si>
  <si>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</si>
  <si>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</si>
  <si>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</si>
  <si>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</si>
  <si>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</si>
  <si>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</si>
  <si>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</si>
  <si>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</si>
  <si>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</si>
  <si>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</si>
  <si>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</si>
  <si>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</si>
  <si>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</si>
  <si>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</si>
  <si>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</si>
  <si>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</si>
  <si>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</si>
  <si>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</si>
  <si>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</si>
  <si>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</si>
  <si>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</si>
  <si>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</si>
  <si>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</si>
  <si>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</si>
  <si>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</si>
  <si>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</si>
  <si>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</si>
  <si>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</si>
  <si>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</si>
  <si>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</si>
  <si>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</si>
  <si>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</si>
  <si>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</si>
  <si>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</si>
  <si>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</si>
  <si>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</si>
  <si>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</si>
  <si>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</si>
  <si>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</si>
  <si>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</si>
  <si>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</si>
  <si>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</si>
  <si>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</si>
  <si>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</si>
  <si>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</si>
  <si>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</si>
  <si>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</si>
  <si>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</si>
  <si>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</si>
  <si>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</si>
  <si>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</si>
  <si>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</si>
  <si>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</si>
  <si>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</si>
  <si>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</si>
  <si>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</si>
  <si>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</si>
  <si>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</si>
  <si>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</si>
  <si>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</si>
  <si>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</si>
  <si>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</si>
  <si>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</si>
  <si>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</si>
  <si>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</si>
  <si>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</si>
  <si>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</si>
  <si>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</si>
  <si>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</si>
  <si>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</si>
  <si>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</si>
  <si>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</si>
  <si>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</si>
  <si>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</si>
  <si>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</si>
  <si>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</si>
  <si>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</si>
  <si>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</si>
  <si>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</si>
  <si>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</si>
  <si>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</si>
  <si>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</si>
  <si>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</si>
  <si>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</si>
  <si>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</si>
  <si>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</si>
  <si>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</si>
  <si>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</si>
  <si>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</si>
  <si>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</si>
  <si>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</si>
  <si>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</si>
  <si>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</si>
  <si>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</si>
  <si>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</si>
  <si>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</si>
  <si>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</si>
  <si>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</si>
  <si>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</si>
  <si>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</si>
  <si>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</si>
  <si>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</si>
  <si>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</si>
  <si>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</si>
  <si>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</si>
  <si>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</si>
  <si>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</si>
  <si>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</si>
  <si>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</si>
  <si>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</si>
  <si>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</si>
  <si>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</si>
  <si>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</si>
  <si>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</si>
  <si>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</si>
  <si>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</si>
  <si>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</si>
  <si>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</si>
  <si>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</si>
  <si>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</si>
  <si>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</si>
  <si>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</si>
  <si>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</si>
  <si>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</si>
  <si>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</si>
  <si>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</si>
  <si>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</si>
  <si>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</si>
  <si>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</si>
  <si>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</si>
  <si>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</si>
  <si>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</si>
  <si>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</si>
  <si>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</si>
  <si>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</si>
  <si>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</si>
  <si>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</si>
  <si>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</si>
  <si>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</si>
  <si>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</si>
  <si>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</si>
  <si>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</si>
  <si>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</si>
  <si>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</si>
  <si>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</si>
  <si>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</si>
  <si>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</si>
  <si>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</si>
  <si>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</si>
  <si>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</si>
  <si>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</si>
  <si>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</si>
  <si>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</si>
  <si>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</si>
  <si>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</si>
  <si>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</si>
  <si>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</si>
  <si>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</si>
  <si>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</si>
  <si>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</si>
  <si>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</si>
  <si>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</si>
  <si>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</si>
  <si>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</si>
  <si>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</si>
  <si>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</si>
  <si>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</si>
  <si>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</si>
  <si>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</si>
  <si>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</si>
  <si>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</si>
  <si>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</si>
  <si>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</si>
  <si>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</si>
  <si>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</si>
  <si>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</si>
  <si>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</si>
  <si>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</si>
  <si>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</si>
  <si>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</si>
  <si>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</si>
  <si>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</si>
  <si>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</si>
  <si>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</si>
  <si>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</si>
  <si>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</si>
  <si>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</si>
  <si>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</si>
  <si>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</si>
  <si>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</si>
  <si>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</si>
  <si>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</si>
  <si>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</si>
  <si>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</si>
  <si>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</si>
  <si>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</si>
  <si>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</si>
  <si>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</si>
  <si>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</si>
  <si>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</si>
  <si>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</si>
  <si>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</si>
  <si>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</si>
  <si>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</si>
  <si>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</si>
  <si>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</si>
  <si>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</si>
  <si>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</si>
  <si>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</si>
  <si>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</si>
  <si>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</si>
  <si>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</si>
  <si>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</si>
  <si>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</si>
  <si>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</si>
  <si>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</si>
  <si>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</si>
  <si>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</si>
  <si>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</si>
  <si>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</si>
  <si>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</si>
  <si>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</si>
  <si>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</si>
  <si>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</si>
  <si>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</si>
  <si>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</si>
  <si>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</si>
  <si>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</si>
  <si>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</si>
  <si>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</si>
  <si>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</si>
  <si>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</si>
  <si>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</si>
  <si>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</si>
  <si>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</si>
  <si>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</si>
  <si>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</si>
  <si>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</si>
  <si>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</si>
  <si>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</si>
  <si>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</si>
  <si>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</si>
  <si>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</si>
  <si>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</si>
  <si>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</si>
  <si>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</si>
  <si>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</si>
  <si>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</si>
  <si>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</si>
  <si>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</si>
  <si>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</si>
  <si>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</si>
  <si>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</si>
  <si>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</si>
  <si>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</si>
  <si>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</si>
  <si>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</si>
  <si>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</si>
  <si>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</si>
  <si>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</si>
  <si>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</si>
  <si>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</si>
  <si>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</si>
  <si>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</si>
  <si>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</si>
  <si>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</si>
  <si>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</si>
  <si>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</si>
  <si>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</si>
  <si>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</si>
  <si>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</si>
  <si>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</si>
  <si>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</si>
  <si>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</si>
  <si>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</si>
  <si>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</si>
  <si>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</si>
  <si>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</si>
  <si>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</si>
  <si>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</si>
  <si>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</si>
  <si>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</si>
  <si>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</si>
  <si>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</si>
  <si>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</si>
  <si>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</si>
  <si>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</si>
  <si>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</si>
  <si>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</si>
  <si>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</si>
  <si>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</si>
  <si>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</si>
  <si>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</si>
  <si>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</si>
  <si>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</si>
  <si>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</si>
  <si>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</si>
  <si>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</si>
  <si>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</si>
  <si>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</si>
  <si>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</si>
  <si>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</si>
  <si>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</si>
  <si>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</si>
  <si>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</si>
  <si>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</si>
  <si>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</si>
  <si>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</si>
  <si>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</si>
  <si>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</si>
  <si>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</si>
  <si>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</si>
  <si>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</si>
  <si>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</si>
  <si>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</si>
  <si>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</si>
  <si>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</si>
  <si>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</si>
  <si>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</si>
  <si>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</si>
  <si>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</si>
  <si>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</si>
  <si>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</si>
  <si>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</si>
  <si>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</si>
  <si>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</si>
  <si>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</si>
  <si>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</si>
  <si>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</si>
  <si>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</si>
  <si>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</si>
  <si>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</si>
  <si>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</si>
  <si>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</si>
  <si>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</si>
  <si>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</si>
  <si>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</si>
  <si>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</si>
  <si>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</si>
  <si>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</si>
  <si>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</si>
  <si>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</si>
  <si>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</si>
  <si>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</si>
  <si>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</si>
  <si>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</si>
  <si>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</si>
  <si>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</si>
  <si>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</si>
  <si>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</si>
  <si>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</si>
  <si>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</si>
  <si>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</si>
  <si>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</si>
  <si>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</si>
  <si>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</si>
  <si>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</si>
  <si>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</si>
  <si>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</si>
  <si>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</si>
  <si>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</si>
  <si>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</si>
  <si>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</si>
  <si>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</si>
  <si>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</si>
  <si>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</si>
  <si>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</si>
  <si>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</si>
  <si>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</si>
  <si>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</si>
  <si>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</si>
  <si>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</si>
  <si>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</si>
  <si>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</si>
  <si>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</si>
  <si>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</si>
  <si>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</si>
  <si>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</si>
  <si>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</si>
  <si>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</si>
  <si>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</si>
  <si>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</si>
  <si>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</si>
  <si>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</si>
  <si>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</si>
  <si>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</si>
  <si>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</si>
  <si>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</si>
  <si>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</si>
  <si>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</si>
  <si>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</si>
  <si>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</si>
  <si>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</si>
  <si>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</si>
  <si>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</si>
  <si>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</si>
  <si>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</si>
  <si>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</si>
  <si>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</si>
  <si>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</si>
  <si>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</si>
  <si>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</si>
  <si>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</si>
  <si>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</si>
  <si>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</si>
  <si>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</si>
  <si>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</si>
  <si>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</si>
  <si>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</si>
  <si>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</si>
  <si>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</si>
  <si>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</si>
  <si>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</si>
  <si>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</si>
  <si>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</si>
  <si>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</si>
  <si>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</si>
  <si>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</si>
  <si>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</si>
  <si>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</si>
  <si>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</si>
  <si>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</si>
  <si>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</si>
  <si>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</si>
  <si>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</si>
  <si>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</si>
  <si>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</si>
  <si>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</si>
  <si>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</si>
  <si>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</si>
  <si>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</si>
  <si>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</si>
  <si>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</si>
  <si>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</si>
  <si>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</si>
  <si>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</si>
  <si>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</si>
  <si>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</si>
  <si>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</si>
  <si>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</si>
  <si>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</si>
  <si>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</si>
  <si>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</si>
  <si>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</si>
  <si>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</si>
  <si>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</si>
  <si>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</si>
  <si>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</si>
  <si>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</si>
  <si>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</si>
  <si>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</si>
  <si>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</si>
  <si>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</si>
  <si>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</si>
  <si>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</si>
  <si>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</si>
  <si>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</si>
  <si>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</si>
  <si>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</si>
  <si>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</si>
  <si>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</si>
  <si>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</si>
  <si>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</si>
  <si>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</si>
  <si>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</si>
  <si>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</si>
  <si>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</si>
  <si>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</si>
  <si>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</si>
  <si>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</si>
  <si>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</si>
  <si>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</si>
  <si>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</si>
  <si>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</si>
  <si>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</si>
  <si>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</si>
  <si>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</si>
  <si>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</si>
  <si>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</si>
  <si>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</si>
  <si>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</si>
  <si>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</si>
  <si>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</si>
  <si>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</si>
  <si>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</si>
  <si>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</si>
  <si>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</si>
  <si>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</si>
  <si>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</si>
  <si>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</si>
  <si>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</si>
  <si>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</si>
  <si>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</si>
  <si>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</si>
  <si>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</si>
  <si>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</si>
  <si>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</si>
  <si>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</si>
  <si>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</si>
  <si>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</si>
  <si>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</si>
  <si>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</si>
  <si>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</si>
  <si>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</si>
  <si>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</si>
  <si>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</si>
  <si>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</si>
  <si>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</si>
  <si>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</si>
  <si>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</si>
  <si>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</si>
  <si>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</si>
  <si>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</si>
  <si>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</si>
  <si>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</si>
  <si>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</si>
  <si>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</si>
  <si>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</si>
  <si>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</si>
  <si>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</si>
  <si>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</si>
  <si>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</si>
  <si>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</si>
  <si>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</si>
  <si>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</si>
  <si>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</si>
  <si>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</si>
  <si>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</si>
  <si>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</si>
  <si>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</si>
  <si>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</si>
  <si>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</si>
  <si>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</si>
  <si>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</si>
  <si>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</si>
  <si>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</si>
  <si>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</si>
  <si>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</si>
  <si>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</si>
  <si>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</si>
  <si>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</si>
  <si>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</si>
  <si>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</si>
  <si>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</si>
  <si>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</si>
  <si>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</si>
  <si>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</si>
  <si>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</si>
  <si>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</si>
  <si>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</si>
  <si>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</si>
  <si>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</si>
  <si>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</si>
  <si>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</si>
  <si>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</si>
  <si>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</si>
  <si>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</si>
  <si>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</si>
  <si>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</si>
  <si>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</si>
  <si>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</si>
  <si>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</si>
  <si>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</si>
  <si>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</si>
  <si>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</si>
  <si>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</si>
  <si>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</si>
  <si>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</si>
  <si>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</si>
  <si>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</si>
  <si>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</si>
  <si>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</si>
  <si>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</si>
  <si>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</si>
  <si>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</si>
  <si>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</si>
  <si>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</si>
  <si>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</si>
  <si>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</si>
  <si>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</si>
  <si>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</si>
  <si>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</si>
  <si>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</si>
  <si>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</si>
  <si>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</si>
  <si>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</si>
  <si>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</si>
  <si>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</si>
  <si>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</si>
  <si>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</si>
  <si>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</si>
  <si>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</si>
  <si>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</si>
  <si>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</si>
  <si>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</si>
  <si>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</si>
  <si>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</si>
  <si>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</si>
  <si>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</si>
  <si>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</si>
  <si>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</si>
  <si>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</si>
  <si>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</si>
  <si>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</si>
  <si>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</si>
  <si>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</si>
  <si>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</si>
  <si>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</si>
  <si>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</si>
  <si>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</si>
  <si>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</si>
  <si>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</si>
  <si>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</si>
  <si>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</si>
  <si>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</si>
  <si>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</si>
  <si>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</si>
  <si>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</si>
  <si>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</si>
  <si>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</si>
  <si>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</si>
  <si>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</si>
  <si>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</si>
  <si>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</si>
  <si>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</si>
  <si>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</si>
  <si>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</si>
  <si>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</si>
  <si>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</si>
  <si>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</si>
  <si>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</si>
  <si>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</si>
  <si>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</si>
  <si>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</si>
  <si>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</si>
  <si>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</si>
  <si>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</si>
  <si>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</si>
  <si>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</si>
  <si>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</si>
  <si>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</si>
  <si>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</si>
  <si>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</si>
  <si>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</si>
  <si>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</si>
  <si>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</si>
  <si>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</si>
  <si>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</si>
  <si>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</si>
  <si>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</si>
  <si>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</si>
  <si>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</si>
  <si>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</si>
  <si>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</si>
  <si>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</si>
  <si>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</si>
  <si>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</si>
  <si>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</si>
  <si>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</si>
  <si>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</si>
  <si>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</si>
  <si>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</si>
  <si>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</si>
  <si>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</si>
  <si>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</si>
  <si>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</si>
  <si>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</si>
  <si>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</si>
  <si>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</si>
  <si>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</si>
  <si>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</si>
  <si>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</si>
  <si>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</si>
  <si>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</si>
  <si>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</si>
  <si>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</si>
  <si>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</si>
  <si>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</si>
  <si>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</si>
  <si>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</si>
  <si>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</si>
  <si>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</si>
  <si>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</si>
  <si>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</si>
  <si>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</si>
  <si>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</si>
  <si>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</si>
  <si>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</si>
  <si>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</si>
  <si>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</si>
  <si>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</si>
  <si>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</si>
  <si>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</si>
  <si>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</si>
  <si>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</si>
  <si>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</si>
  <si>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</si>
  <si>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</si>
  <si>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</si>
  <si>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</si>
  <si>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</si>
  <si>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</si>
  <si>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</si>
  <si>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</si>
  <si>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</si>
  <si>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</si>
  <si>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</si>
  <si>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</si>
  <si>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</si>
  <si>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</si>
  <si>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</si>
  <si>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</si>
  <si>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</si>
  <si>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</si>
  <si>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</si>
  <si>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</si>
  <si>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</si>
  <si>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</si>
  <si>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</si>
  <si>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</si>
  <si>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</si>
  <si>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</si>
  <si>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</si>
  <si>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</si>
  <si>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</si>
  <si>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</si>
  <si>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</si>
  <si>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</si>
  <si>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</si>
  <si>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</si>
  <si>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</si>
  <si>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</si>
  <si>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</si>
  <si>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</si>
  <si>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</si>
  <si>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</si>
  <si>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</si>
  <si>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</si>
  <si>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</si>
  <si>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</si>
  <si>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</si>
  <si>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</si>
  <si>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</si>
  <si>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</si>
  <si>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</si>
  <si>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</si>
  <si>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</si>
  <si>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</si>
  <si>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</si>
  <si>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</si>
  <si>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</si>
  <si>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</si>
  <si>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</si>
  <si>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</si>
  <si>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</si>
  <si>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</si>
  <si>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</si>
  <si>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</si>
  <si>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</si>
  <si>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</si>
  <si>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</si>
  <si>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</si>
  <si>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</si>
  <si>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</si>
  <si>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</si>
  <si>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</si>
  <si>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</si>
  <si>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</si>
  <si>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</si>
  <si>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</si>
  <si>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</si>
  <si>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</si>
  <si>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</si>
  <si>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</si>
  <si>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</si>
  <si>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</si>
  <si>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</si>
  <si>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</si>
  <si>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</si>
  <si>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</si>
  <si>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</si>
  <si>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</si>
  <si>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</si>
  <si>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</si>
  <si>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</si>
  <si>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</si>
  <si>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</si>
  <si>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</si>
  <si>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</si>
  <si>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</si>
  <si>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</si>
  <si>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</si>
  <si>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</si>
  <si>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</si>
  <si>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</si>
  <si>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</si>
  <si>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</si>
  <si>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</si>
  <si>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</si>
  <si>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</si>
  <si>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</si>
  <si>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</si>
  <si>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</si>
  <si>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</si>
  <si>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</si>
  <si>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</si>
  <si>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</si>
  <si>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</si>
  <si>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</si>
  <si>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</si>
  <si>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</si>
  <si>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</si>
  <si>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</si>
  <si>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</si>
  <si>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</si>
  <si>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</si>
  <si>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</si>
  <si>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</si>
  <si>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</si>
  <si>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</si>
  <si>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</si>
  <si>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</si>
  <si>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</si>
  <si>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</si>
  <si>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</si>
  <si>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</si>
  <si>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</si>
  <si>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</si>
  <si>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</si>
  <si>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</si>
  <si>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</si>
  <si>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</si>
  <si>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</si>
  <si>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</si>
  <si>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</si>
  <si>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</si>
  <si>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</si>
  <si>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</si>
  <si>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</si>
  <si>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</si>
  <si>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</si>
  <si>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</si>
  <si>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</si>
  <si>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</si>
  <si>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</si>
  <si>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</si>
  <si>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</si>
  <si>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</si>
  <si>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</si>
  <si>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</si>
  <si>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</si>
  <si>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</si>
  <si>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</si>
  <si>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</si>
  <si>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</si>
  <si>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</si>
  <si>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</si>
  <si>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</si>
  <si>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</si>
  <si>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</si>
  <si>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</si>
  <si>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</si>
  <si>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</si>
  <si>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</si>
  <si>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</si>
  <si>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</si>
  <si>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</si>
  <si>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</si>
  <si>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</si>
  <si>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</si>
  <si>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</si>
  <si>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</si>
  <si>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</si>
  <si>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</si>
  <si>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</si>
  <si>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</si>
  <si>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</si>
  <si>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</si>
  <si>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</si>
  <si>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</si>
  <si>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</si>
  <si>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</si>
  <si>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</si>
  <si>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</si>
  <si>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</si>
  <si>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</si>
  <si>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</si>
  <si>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</si>
  <si>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</si>
  <si>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</si>
  <si>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</si>
  <si>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</si>
  <si>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</si>
  <si>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</si>
  <si>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</si>
  <si>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</si>
  <si>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</si>
  <si>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</si>
  <si>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</si>
  <si>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</si>
  <si>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</si>
  <si>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</si>
  <si>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</si>
  <si>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</si>
  <si>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</si>
  <si>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</si>
  <si>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</si>
  <si>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</si>
  <si>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</si>
  <si>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</si>
  <si>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</si>
  <si>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</si>
  <si>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</si>
  <si>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</si>
  <si>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</si>
  <si>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</si>
  <si>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</si>
  <si>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</si>
  <si>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</si>
  <si>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</si>
  <si>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</si>
  <si>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</si>
  <si>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</si>
  <si>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</si>
  <si>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</si>
  <si>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</si>
  <si>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</si>
  <si>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</si>
  <si>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</si>
  <si>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</si>
  <si>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</si>
  <si>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</si>
  <si>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</si>
  <si>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</si>
  <si>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</si>
  <si>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</si>
  <si>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</si>
  <si>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</si>
  <si>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</si>
  <si>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</si>
  <si>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</si>
  <si>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</si>
  <si>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</si>
  <si>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</si>
  <si>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</si>
  <si>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</si>
  <si>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</si>
  <si>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</si>
  <si>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</si>
  <si>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</si>
  <si>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</si>
  <si>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</si>
  <si>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</si>
  <si>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</si>
  <si>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</si>
  <si>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</si>
  <si>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</si>
  <si>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</si>
  <si>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</si>
  <si>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</si>
  <si>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</si>
  <si>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</si>
  <si>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</si>
  <si>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</si>
  <si>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</si>
  <si>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</si>
  <si>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</si>
  <si>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</si>
  <si>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</si>
  <si>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</si>
  <si>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</si>
  <si>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</si>
  <si>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</si>
  <si>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</si>
  <si>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</si>
  <si>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</si>
  <si>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</si>
  <si>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</si>
  <si>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</si>
  <si>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</si>
  <si>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</si>
  <si>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</si>
  <si>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</si>
  <si>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</si>
  <si>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</si>
  <si>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</si>
  <si>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</si>
  <si>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</si>
  <si>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</si>
  <si>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</si>
  <si>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</si>
  <si>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</si>
  <si>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</si>
  <si>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</si>
  <si>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</si>
  <si>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</si>
  <si>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</si>
  <si>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</si>
  <si>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</si>
  <si>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</si>
  <si>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</si>
  <si>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</si>
  <si>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</si>
  <si>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</si>
  <si>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</si>
  <si>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</si>
  <si>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</si>
  <si>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</si>
  <si>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</si>
  <si>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</si>
  <si>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</si>
  <si>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</si>
  <si>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</si>
  <si>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</si>
  <si>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</si>
  <si>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</si>
  <si>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</si>
  <si>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</si>
  <si>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</si>
  <si>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</si>
  <si>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</si>
  <si>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</si>
  <si>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</si>
  <si>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</si>
  <si>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</si>
  <si>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</si>
  <si>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</si>
  <si>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</si>
  <si>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</si>
  <si>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</si>
  <si>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</si>
  <si>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</si>
  <si>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</si>
  <si>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</si>
  <si>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</si>
  <si>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</si>
  <si>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</si>
  <si>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</si>
  <si>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</si>
  <si>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</si>
  <si>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</si>
  <si>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</si>
  <si>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</si>
  <si>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</si>
  <si>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</si>
  <si>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</si>
  <si>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</si>
  <si>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</si>
  <si>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</si>
  <si>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</si>
  <si>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</si>
  <si>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</si>
  <si>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</si>
  <si>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</si>
  <si>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</si>
  <si>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</si>
  <si>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</si>
  <si>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</si>
  <si>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</si>
  <si>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</si>
  <si>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</si>
  <si>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</si>
  <si>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</si>
  <si>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</si>
  <si>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</si>
  <si>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</si>
  <si>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</si>
  <si>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</si>
  <si>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</si>
  <si>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</si>
  <si>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</si>
  <si>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</si>
  <si>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</si>
  <si>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</si>
  <si>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</si>
  <si>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</si>
  <si>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</si>
  <si>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</si>
  <si>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</si>
  <si>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</si>
  <si>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</si>
  <si>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</si>
  <si>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</si>
  <si>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</si>
  <si>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</si>
  <si>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</si>
  <si>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</si>
  <si>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</si>
  <si>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</si>
  <si>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</si>
  <si>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</si>
  <si>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</si>
  <si>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</si>
  <si>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</si>
  <si>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</si>
  <si>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</si>
  <si>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</si>
  <si>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</si>
  <si>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</si>
  <si>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</si>
  <si>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</si>
  <si>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</si>
  <si>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</si>
  <si>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</si>
  <si>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</si>
  <si>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</si>
  <si>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</si>
  <si>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</si>
  <si>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</si>
  <si>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</si>
  <si>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</si>
  <si>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</si>
  <si>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</si>
  <si>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</si>
  <si>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</si>
  <si>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</si>
  <si>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</si>
  <si>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</si>
  <si>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</si>
  <si>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</si>
  <si>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</si>
  <si>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</si>
  <si>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</si>
  <si>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</si>
  <si>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</si>
  <si>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</si>
  <si>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</si>
  <si>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</si>
  <si>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</si>
  <si>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</si>
  <si>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</si>
  <si>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</si>
  <si>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</si>
  <si>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</si>
  <si>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</si>
  <si>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</si>
  <si>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</si>
  <si>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</si>
  <si>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</si>
  <si>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</si>
  <si>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</si>
  <si>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</si>
  <si>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</si>
  <si>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</si>
  <si>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</si>
  <si>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</si>
  <si>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</si>
  <si>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</si>
  <si>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</si>
  <si>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</si>
  <si>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</si>
  <si>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</si>
  <si>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</si>
  <si>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</si>
  <si>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</si>
  <si>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</si>
  <si>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</si>
  <si>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</si>
  <si>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</si>
  <si>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</si>
  <si>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</si>
  <si>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</si>
  <si>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</si>
  <si>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</si>
  <si>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</si>
  <si>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</si>
  <si>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</si>
  <si>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</si>
  <si>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</si>
  <si>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</si>
  <si>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</si>
  <si>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</si>
  <si>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</si>
  <si>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</si>
  <si>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</si>
  <si>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</si>
  <si>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</si>
  <si>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</si>
  <si>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</si>
  <si>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</si>
  <si>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</si>
  <si>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</si>
  <si>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</si>
  <si>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</si>
  <si>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</si>
  <si>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</si>
  <si>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</si>
  <si>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</si>
  <si>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</si>
  <si>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</si>
  <si>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</si>
  <si>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</si>
  <si>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</si>
  <si>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</si>
  <si>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</si>
  <si>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</si>
  <si>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</si>
  <si>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</si>
  <si>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</si>
  <si>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</si>
  <si>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</si>
  <si>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</si>
  <si>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</si>
  <si>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</si>
  <si>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</si>
  <si>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</si>
  <si>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</si>
  <si>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</si>
  <si>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</si>
  <si>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</si>
  <si>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</si>
  <si>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</si>
  <si>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</si>
  <si>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</si>
  <si>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</si>
  <si>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</si>
  <si>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</si>
  <si>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</si>
  <si>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</si>
  <si>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</si>
  <si>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</si>
  <si>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</si>
  <si>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</si>
  <si>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</si>
  <si>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</si>
  <si>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</si>
  <si>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</si>
  <si>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</si>
  <si>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</si>
  <si>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</si>
  <si>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</si>
  <si>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</si>
  <si>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</si>
  <si>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</si>
  <si>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</si>
  <si>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</si>
  <si>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</si>
  <si>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</si>
  <si>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</si>
  <si>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</si>
  <si>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</si>
  <si>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</si>
  <si>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</si>
  <si>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</si>
  <si>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</si>
  <si>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</si>
  <si>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</si>
  <si>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</si>
  <si>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</si>
  <si>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</si>
  <si>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</si>
  <si>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</si>
  <si>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</si>
  <si>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</si>
  <si>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</si>
  <si>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</si>
  <si>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</si>
  <si>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</si>
  <si>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</si>
  <si>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</si>
  <si>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</si>
  <si>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</si>
  <si>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</si>
  <si>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</si>
  <si>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</si>
  <si>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</si>
  <si>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</si>
  <si>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</si>
  <si>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</si>
  <si>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</si>
  <si>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</si>
  <si>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</si>
  <si>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</si>
  <si>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</si>
  <si>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</si>
  <si>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</si>
  <si>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</si>
  <si>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</si>
  <si>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</si>
  <si>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</si>
  <si>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</si>
  <si>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</si>
  <si>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</si>
  <si>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</si>
  <si>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</si>
  <si>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</si>
  <si>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</si>
  <si>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</si>
  <si>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</si>
  <si>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</si>
  <si>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</si>
  <si>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</si>
  <si>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</si>
  <si>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</si>
  <si>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</si>
  <si>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</si>
  <si>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</si>
  <si>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</si>
  <si>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</si>
  <si>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</si>
  <si>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</si>
  <si>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</si>
  <si>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</si>
  <si>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</si>
  <si>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</si>
  <si>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</si>
  <si>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</si>
  <si>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</si>
  <si>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</si>
  <si>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</si>
  <si>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</si>
  <si>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</si>
  <si>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</si>
  <si>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</si>
  <si>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</si>
  <si>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</si>
  <si>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</si>
  <si>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</si>
  <si>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</si>
  <si>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</si>
  <si>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</si>
  <si>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</si>
  <si>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</si>
  <si>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</si>
  <si>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</si>
  <si>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</si>
  <si>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</si>
  <si>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</si>
  <si>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</si>
  <si>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</si>
  <si>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</si>
  <si>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</si>
  <si>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</si>
  <si>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</si>
  <si>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</si>
  <si>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</si>
  <si>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</si>
  <si>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</si>
  <si>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</si>
  <si>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</si>
  <si>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</si>
  <si>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</si>
  <si>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</si>
  <si>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</si>
  <si>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</si>
  <si>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</si>
  <si>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</si>
  <si>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</si>
  <si>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</si>
  <si>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</si>
  <si>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</si>
  <si>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</si>
  <si>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</si>
  <si>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</si>
  <si>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</si>
  <si>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</si>
  <si>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</si>
  <si>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</si>
  <si>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</si>
  <si>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</si>
  <si>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</si>
  <si>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</si>
  <si>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</si>
  <si>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</si>
  <si>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</si>
  <si>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</si>
  <si>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</si>
  <si>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</si>
  <si>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</si>
  <si>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</si>
  <si>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</si>
  <si>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</si>
  <si>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</si>
  <si>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</si>
  <si>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</si>
  <si>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</si>
  <si>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</si>
  <si>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</si>
  <si>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</si>
  <si>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</si>
  <si>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</si>
  <si>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</si>
  <si>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</si>
  <si>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</si>
  <si>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</si>
  <si>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</si>
  <si>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</si>
  <si>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</si>
  <si>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</si>
  <si>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</si>
  <si>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</si>
  <si>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</si>
  <si>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</si>
  <si>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</si>
  <si>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</si>
  <si>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</si>
  <si>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</si>
  <si>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</si>
  <si>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</si>
  <si>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</si>
  <si>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</si>
  <si>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</si>
  <si>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</si>
  <si>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</si>
  <si>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</si>
  <si>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</si>
  <si>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</si>
  <si>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</si>
  <si>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</si>
  <si>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</si>
  <si>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</si>
  <si>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</si>
  <si>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</si>
  <si>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</si>
  <si>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</si>
  <si>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</si>
  <si>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</si>
  <si>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</si>
  <si>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</si>
  <si>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</si>
  <si>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</si>
  <si>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</si>
  <si>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</si>
  <si>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</si>
  <si>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</si>
  <si>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</si>
  <si>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</si>
  <si>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</si>
  <si>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</si>
  <si>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</si>
  <si>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</si>
  <si>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</si>
  <si>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</si>
  <si>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</si>
  <si>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</si>
  <si>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</si>
  <si>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</si>
  <si>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</si>
  <si>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</si>
  <si>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</si>
  <si>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</si>
  <si>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</si>
  <si>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</si>
  <si>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</si>
  <si>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</si>
  <si>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</si>
  <si>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</si>
  <si>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</si>
  <si>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</si>
  <si>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</si>
  <si>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</si>
  <si>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</si>
  <si>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</si>
  <si>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</si>
  <si>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</si>
  <si>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</si>
  <si>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</si>
  <si>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</si>
  <si>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</si>
  <si>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</si>
  <si>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</si>
  <si>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</si>
  <si>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</si>
  <si>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</si>
  <si>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</si>
  <si>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</si>
  <si>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</si>
  <si>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</si>
  <si>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</si>
  <si>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</si>
  <si>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</si>
  <si>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</si>
  <si>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</si>
  <si>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</si>
  <si>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</si>
  <si>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</si>
  <si>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</si>
  <si>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</si>
  <si>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</si>
  <si>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</si>
  <si>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</si>
  <si>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</si>
  <si>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</si>
  <si>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</si>
  <si>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</si>
  <si>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</si>
  <si>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</si>
  <si>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</si>
  <si>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</si>
  <si>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</si>
  <si>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</si>
  <si>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</si>
  <si>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</si>
  <si>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</si>
  <si>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</si>
  <si>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</si>
  <si>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</si>
  <si>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</si>
  <si>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</si>
  <si>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</si>
  <si>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</si>
  <si>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</si>
  <si>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</si>
  <si>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</si>
  <si>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</si>
  <si>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</si>
  <si>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</si>
  <si>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</si>
  <si>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</si>
  <si>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</si>
  <si>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</si>
  <si>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</si>
  <si>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</si>
  <si>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</si>
  <si>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</si>
  <si>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</si>
  <si>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</si>
  <si>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</si>
  <si>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</si>
  <si>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</si>
  <si>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</si>
  <si>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</si>
  <si>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</si>
  <si>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</si>
  <si>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</si>
  <si>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</si>
  <si>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</si>
  <si>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</si>
  <si>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</si>
  <si>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</si>
  <si>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</si>
  <si>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</si>
  <si>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</si>
  <si>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</si>
  <si>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</si>
  <si>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</si>
  <si>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</si>
  <si>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</si>
  <si>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</si>
  <si>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</si>
  <si>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</si>
  <si>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</si>
  <si>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</si>
  <si>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</si>
  <si>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</si>
  <si>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</si>
  <si>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</si>
  <si>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</si>
  <si>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</si>
  <si>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</si>
  <si>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</si>
  <si>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</si>
  <si>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</si>
  <si>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</si>
  <si>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</si>
  <si>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</si>
  <si>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</si>
  <si>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</si>
  <si>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</si>
  <si>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</si>
  <si>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</si>
  <si>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</si>
  <si>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</si>
  <si>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</si>
  <si>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</si>
  <si>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</si>
  <si>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</si>
  <si>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</si>
  <si>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</si>
  <si>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</si>
  <si>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</si>
  <si>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</si>
  <si>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</si>
  <si>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</si>
  <si>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</si>
  <si>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</si>
  <si>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</si>
  <si>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</si>
  <si>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</si>
  <si>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</si>
  <si>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</si>
  <si>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</si>
  <si>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</si>
  <si>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</si>
  <si>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</si>
  <si>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</si>
  <si>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</si>
  <si>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</si>
  <si>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</si>
  <si>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</si>
  <si>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</si>
  <si>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</si>
  <si>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</si>
  <si>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</si>
  <si>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</si>
  <si>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</si>
  <si>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</si>
  <si>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</si>
  <si>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</si>
  <si>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</si>
  <si>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</si>
  <si>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</si>
  <si>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</si>
  <si>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</si>
  <si>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</si>
  <si>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</si>
  <si>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</si>
  <si>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</si>
  <si>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</si>
  <si>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</si>
  <si>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</si>
  <si>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</si>
  <si>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</si>
  <si>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</si>
  <si>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</si>
  <si>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</si>
  <si>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</si>
  <si>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</si>
  <si>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</si>
  <si>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</si>
  <si>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</si>
  <si>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</si>
  <si>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</si>
  <si>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</si>
  <si>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</si>
  <si>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</si>
  <si>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</si>
  <si>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</si>
  <si>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</si>
  <si>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</si>
  <si>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</si>
  <si>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</si>
  <si>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</si>
  <si>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</si>
  <si>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</si>
  <si>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</si>
  <si>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</si>
  <si>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</si>
  <si>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</si>
  <si>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</si>
  <si>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</si>
  <si>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</si>
  <si>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</si>
  <si>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</si>
  <si>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</si>
  <si>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</si>
  <si>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</si>
  <si>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</si>
  <si>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</si>
  <si>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</si>
  <si>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</si>
  <si>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</si>
  <si>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</si>
  <si>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</si>
  <si>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</si>
  <si>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</si>
  <si>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</si>
  <si>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</si>
  <si>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</si>
  <si>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</si>
  <si>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</si>
  <si>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</si>
  <si>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</si>
  <si>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</si>
  <si>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</si>
  <si>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</si>
  <si>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</si>
  <si>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</si>
  <si>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</si>
  <si>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</si>
  <si>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</si>
  <si>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</si>
  <si>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</si>
  <si>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</si>
  <si>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</si>
  <si>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</si>
  <si>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</si>
  <si>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</si>
  <si>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</si>
  <si>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</si>
  <si>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</si>
  <si>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</si>
  <si>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</si>
  <si>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</si>
  <si>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</si>
  <si>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</si>
  <si>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</si>
  <si>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</si>
  <si>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</si>
  <si>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</si>
  <si>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</si>
  <si>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</si>
  <si>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</si>
  <si>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</si>
  <si>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</si>
  <si>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</si>
  <si>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</si>
  <si>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</si>
  <si>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</si>
  <si>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</si>
  <si>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</si>
  <si>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</si>
  <si>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</si>
  <si>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</si>
  <si>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</si>
  <si>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</si>
  <si>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</si>
  <si>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</si>
  <si>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</si>
  <si>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</si>
  <si>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</si>
  <si>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</si>
  <si>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</si>
  <si>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</si>
  <si>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</si>
  <si>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</si>
  <si>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</si>
  <si>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</si>
  <si>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</si>
  <si>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</si>
  <si>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</si>
  <si>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</si>
  <si>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</si>
  <si>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</si>
  <si>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</si>
  <si>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</si>
  <si>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</si>
  <si>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</si>
  <si>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</si>
  <si>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</si>
  <si>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</si>
  <si>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</si>
  <si>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</si>
  <si>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</si>
  <si>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</si>
  <si>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</si>
  <si>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</si>
  <si>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</si>
  <si>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</si>
  <si>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</si>
  <si>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</si>
  <si>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</si>
  <si>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</si>
  <si>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</si>
  <si>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</si>
  <si>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</si>
  <si>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</si>
  <si>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</si>
  <si>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</si>
  <si>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</si>
  <si>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</si>
  <si>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</si>
  <si>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</si>
  <si>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</si>
  <si>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</si>
  <si>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</si>
  <si>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</si>
  <si>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</si>
  <si>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</si>
  <si>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</si>
  <si>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</si>
  <si>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</si>
  <si>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</si>
  <si>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</si>
  <si>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</si>
  <si>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</si>
  <si>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</si>
  <si>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</si>
  <si>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</si>
  <si>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</si>
  <si>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</si>
  <si>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</si>
  <si>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</si>
  <si>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</si>
  <si>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</si>
  <si>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</si>
  <si>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</si>
  <si>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</si>
  <si>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</si>
  <si>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</si>
  <si>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</si>
  <si>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</si>
  <si>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</si>
  <si>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</si>
  <si>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</si>
  <si>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</si>
  <si>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</si>
  <si>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</si>
  <si>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</si>
  <si>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</si>
  <si>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</si>
  <si>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</si>
  <si>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</si>
  <si>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</si>
  <si>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</si>
  <si>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</si>
  <si>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</si>
  <si>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</si>
  <si>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</si>
  <si>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</si>
  <si>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</si>
  <si>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</si>
  <si>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</si>
  <si>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</si>
  <si>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</si>
  <si>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</si>
  <si>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</si>
  <si>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</si>
  <si>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</si>
  <si>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</si>
  <si>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</si>
  <si>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</si>
  <si>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</si>
  <si>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</si>
  <si>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</si>
  <si>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</si>
  <si>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</si>
  <si>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</si>
  <si>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</si>
  <si>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</si>
  <si>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</si>
  <si>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</si>
  <si>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</si>
  <si>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</si>
  <si>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</si>
  <si>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</si>
  <si>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</si>
  <si>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</si>
  <si>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</si>
  <si>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</si>
  <si>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</si>
  <si>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</si>
  <si>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</si>
  <si>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</si>
  <si>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</si>
  <si>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</si>
  <si>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</si>
  <si>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</si>
  <si>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</si>
  <si>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</si>
  <si>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</si>
  <si>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</si>
  <si>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</si>
  <si>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</si>
  <si>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</si>
  <si>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</si>
  <si>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</si>
  <si>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</si>
  <si>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</si>
  <si>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</si>
  <si>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</si>
  <si>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</si>
  <si>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</si>
  <si>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</si>
  <si>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</si>
  <si>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</si>
  <si>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</si>
  <si>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</si>
  <si>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</si>
  <si>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</si>
  <si>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</si>
  <si>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</si>
  <si>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</si>
  <si>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</si>
  <si>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</si>
  <si>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</si>
  <si>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</si>
  <si>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</si>
  <si>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</si>
  <si>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</si>
  <si>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</si>
  <si>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</si>
  <si>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</si>
  <si>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</si>
  <si>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</si>
  <si>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</si>
  <si>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</si>
  <si>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</si>
  <si>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</si>
  <si>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</si>
  <si>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</si>
  <si>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</si>
  <si>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</si>
  <si>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</si>
  <si>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</si>
  <si>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</si>
  <si>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</si>
  <si>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</si>
  <si>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</si>
  <si>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</si>
  <si>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</si>
  <si>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</si>
  <si>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</si>
  <si>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</si>
  <si>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</si>
  <si>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</si>
  <si>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</si>
  <si>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</si>
  <si>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</si>
  <si>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</si>
  <si>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</si>
  <si>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</si>
  <si>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</si>
  <si>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</si>
  <si>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</si>
  <si>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</si>
  <si>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</si>
  <si>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</si>
  <si>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</si>
  <si>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</si>
  <si>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</si>
  <si>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</si>
  <si>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</si>
  <si>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</si>
  <si>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</si>
  <si>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</si>
  <si>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</si>
  <si>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</si>
  <si>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</si>
  <si>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</si>
  <si>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</si>
  <si>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</si>
  <si>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</si>
  <si>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</si>
  <si>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</si>
  <si>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</si>
  <si>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</si>
  <si>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</si>
  <si>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</si>
  <si>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</si>
  <si>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</si>
  <si>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</si>
  <si>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</si>
  <si>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</si>
  <si>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</si>
  <si>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</si>
  <si>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</si>
  <si>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</si>
  <si>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</si>
  <si>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</si>
  <si>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</si>
  <si>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</si>
  <si>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</si>
  <si>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</si>
  <si>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</si>
  <si>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</si>
  <si>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</si>
  <si>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</si>
  <si>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</si>
  <si>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</si>
  <si>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</si>
  <si>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</si>
  <si>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</si>
  <si>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</si>
  <si>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</si>
  <si>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</si>
  <si>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</si>
  <si>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</si>
  <si>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</si>
  <si>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</si>
  <si>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</si>
  <si>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</si>
  <si>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</si>
  <si>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</si>
  <si>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</si>
  <si>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</si>
  <si>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</si>
  <si>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</si>
  <si>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</si>
  <si>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</si>
  <si>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</si>
  <si>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</si>
  <si>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</si>
  <si>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</si>
  <si>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</si>
  <si>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</si>
  <si>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</si>
  <si>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</si>
  <si>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</si>
  <si>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</si>
  <si>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</si>
  <si>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</si>
  <si>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</si>
  <si>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</si>
  <si>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</si>
  <si>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</si>
  <si>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</si>
  <si>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</si>
  <si>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</si>
  <si>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</si>
  <si>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</si>
  <si>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</si>
  <si>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</si>
  <si>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</si>
  <si>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</si>
  <si>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</si>
  <si>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</si>
  <si>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</si>
  <si>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</si>
  <si>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</si>
  <si>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</si>
  <si>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</si>
  <si>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</si>
  <si>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</si>
  <si>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</si>
  <si>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</si>
  <si>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</si>
  <si>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</si>
  <si>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</si>
  <si>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</si>
  <si>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</si>
  <si>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</si>
  <si>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</si>
  <si>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</si>
  <si>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</si>
  <si>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</si>
  <si>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</si>
  <si>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</si>
  <si>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</si>
  <si>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</si>
  <si>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</si>
  <si>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</si>
  <si>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</si>
  <si>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</si>
  <si>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</si>
  <si>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</si>
  <si>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</si>
  <si>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</si>
  <si>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</si>
  <si>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</si>
  <si>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</si>
  <si>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</si>
  <si>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</si>
  <si>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</si>
  <si>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</si>
  <si>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</si>
  <si>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</si>
  <si>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</si>
  <si>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</si>
  <si>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</si>
  <si>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</si>
  <si>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</si>
  <si>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</si>
  <si>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</si>
  <si>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</si>
  <si>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</si>
  <si>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</si>
  <si>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</si>
  <si>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</si>
  <si>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</si>
  <si>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</si>
  <si>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</si>
  <si>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</si>
  <si>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</si>
  <si>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</si>
  <si>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</si>
  <si>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</si>
  <si>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</si>
  <si>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</si>
  <si>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</si>
  <si>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</si>
  <si>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</si>
  <si>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</si>
  <si>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</si>
  <si>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</si>
  <si>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</si>
  <si>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</si>
  <si>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</si>
  <si>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</si>
  <si>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</si>
  <si>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</si>
  <si>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</si>
  <si>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</si>
  <si>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</si>
  <si>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</si>
  <si>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</si>
  <si>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</si>
  <si>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</si>
  <si>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</si>
  <si>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</si>
  <si>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</si>
  <si>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</si>
  <si>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</si>
  <si>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</si>
  <si>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</si>
  <si>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</si>
  <si>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</si>
  <si>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</si>
  <si>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</si>
  <si>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</si>
  <si>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</si>
  <si>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</si>
  <si>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</si>
  <si>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</si>
  <si>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</si>
  <si>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</si>
  <si>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</si>
  <si>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</si>
  <si>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</si>
  <si>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</si>
  <si>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</si>
  <si>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</si>
  <si>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</si>
  <si>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</si>
  <si>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</si>
  <si>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</si>
  <si>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</si>
  <si>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</si>
  <si>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</si>
  <si>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</si>
  <si>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</si>
  <si>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</si>
  <si>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</si>
  <si>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</si>
  <si>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</si>
  <si>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</si>
  <si>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</si>
  <si>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</si>
  <si>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</si>
  <si>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</si>
  <si>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</si>
  <si>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</si>
  <si>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</si>
  <si>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</si>
  <si>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</si>
  <si>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</si>
  <si>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</si>
  <si>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</si>
  <si>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</si>
  <si>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</si>
  <si>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</si>
  <si>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</si>
  <si>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</si>
  <si>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</si>
  <si>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</si>
  <si>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</si>
  <si>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</si>
  <si>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</si>
  <si>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</si>
  <si>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</si>
  <si>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</si>
  <si>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</si>
  <si>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</si>
  <si>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</si>
  <si>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</si>
  <si>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</si>
  <si>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</si>
  <si>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</si>
  <si>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</si>
  <si>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</si>
  <si>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</si>
  <si>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</si>
  <si>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</si>
  <si>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</si>
  <si>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</si>
  <si>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</si>
  <si>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</si>
  <si>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</si>
  <si>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</si>
  <si>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</si>
  <si>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</si>
  <si>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</si>
  <si>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</si>
  <si>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</si>
  <si>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</si>
  <si>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</si>
  <si>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</si>
  <si>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</si>
  <si>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</si>
  <si>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</si>
  <si>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</si>
  <si>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</si>
  <si>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</si>
  <si>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</si>
  <si>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</si>
  <si>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</si>
  <si>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</si>
  <si>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</si>
  <si>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</si>
  <si>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</si>
  <si>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</si>
  <si>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</si>
  <si>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</si>
  <si>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</si>
  <si>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</si>
  <si>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</si>
  <si>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</si>
  <si>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</si>
  <si>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</si>
  <si>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</si>
  <si>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</si>
  <si>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</si>
  <si>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</si>
  <si>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</si>
  <si>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</si>
  <si>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</si>
  <si>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</si>
  <si>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</si>
  <si>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</si>
  <si>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</si>
  <si>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</si>
  <si>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</si>
  <si>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</si>
  <si>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</si>
  <si>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</si>
  <si>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</si>
  <si>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</si>
  <si>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</si>
  <si>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</si>
  <si>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</si>
  <si>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</si>
  <si>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</si>
  <si>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</si>
  <si>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</si>
  <si>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</si>
  <si>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</si>
  <si>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</si>
  <si>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</si>
  <si>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</si>
  <si>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</si>
  <si>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</si>
  <si>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</si>
  <si>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</si>
  <si>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</si>
  <si>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</si>
  <si>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</si>
  <si>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</si>
  <si>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</si>
  <si>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</si>
  <si>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</si>
  <si>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</si>
  <si>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</si>
  <si>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</si>
  <si>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</si>
  <si>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</si>
  <si>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</si>
  <si>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</si>
  <si>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</si>
  <si>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</si>
  <si>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</si>
  <si>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</si>
  <si>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</si>
  <si>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</si>
  <si>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</si>
  <si>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</si>
  <si>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</si>
  <si>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</si>
  <si>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</si>
  <si>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</si>
  <si>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</si>
  <si>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</si>
  <si>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</si>
  <si>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</si>
  <si>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</si>
  <si>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</si>
  <si>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</si>
  <si>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</si>
  <si>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</si>
  <si>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</si>
  <si>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</si>
  <si>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</si>
  <si>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</si>
  <si>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</si>
  <si>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</si>
  <si>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</si>
  <si>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</si>
  <si>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</si>
  <si>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</si>
  <si>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</si>
  <si>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</si>
  <si>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</si>
  <si>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</si>
  <si>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</si>
  <si>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</si>
  <si>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</si>
  <si>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</si>
  <si>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</si>
  <si>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</si>
  <si>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</si>
  <si>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</si>
  <si>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</si>
  <si>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</si>
  <si>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</si>
  <si>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</si>
  <si>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</si>
  <si>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</si>
  <si>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</si>
  <si>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</si>
  <si>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</si>
  <si>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</si>
  <si>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</si>
  <si>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</si>
  <si>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</si>
  <si>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</si>
  <si>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</si>
  <si>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</si>
  <si>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</si>
  <si>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</si>
  <si>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</si>
  <si>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</si>
  <si>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</si>
  <si>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</si>
  <si>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</si>
  <si>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</si>
  <si>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</si>
  <si>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</si>
  <si>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</si>
  <si>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</si>
  <si>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</si>
  <si>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</si>
  <si>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</si>
  <si>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</si>
  <si>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</si>
  <si>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</si>
  <si>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</si>
  <si>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</si>
  <si>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</si>
  <si>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</si>
  <si>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</si>
  <si>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</si>
  <si>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</si>
  <si>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</si>
  <si>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</si>
  <si>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</si>
  <si>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</si>
  <si>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</si>
  <si>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</si>
  <si>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</si>
  <si>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</si>
  <si>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</si>
  <si>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</si>
  <si>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</si>
  <si>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</si>
  <si>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</si>
  <si>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</si>
  <si>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</si>
  <si>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</si>
  <si>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</si>
  <si>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</si>
  <si>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</si>
  <si>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</si>
  <si>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</si>
  <si>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</si>
  <si>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</si>
  <si>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</si>
  <si>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</si>
  <si>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</si>
  <si>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</si>
  <si>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</si>
  <si>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</si>
  <si>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</si>
  <si>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</si>
  <si>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</si>
  <si>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</si>
  <si>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</si>
  <si>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</si>
  <si>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</si>
  <si>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</si>
  <si>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</si>
  <si>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</si>
  <si>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</si>
  <si>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</si>
  <si>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</si>
  <si>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</si>
  <si>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</si>
  <si>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</si>
  <si>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</si>
  <si>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</si>
  <si>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</si>
  <si>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</si>
  <si>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</si>
  <si>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</si>
  <si>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</si>
  <si>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</si>
  <si>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</si>
  <si>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</si>
  <si>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</si>
  <si>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</si>
  <si>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</si>
  <si>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</si>
  <si>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</si>
  <si>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</si>
  <si>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</si>
  <si>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</si>
  <si>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</si>
  <si>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</si>
  <si>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</si>
  <si>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</si>
  <si>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</si>
  <si>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</si>
  <si>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</si>
  <si>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</si>
  <si>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</si>
  <si>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</si>
  <si>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</si>
  <si>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</si>
  <si>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</si>
  <si>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</si>
  <si>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</si>
  <si>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</si>
  <si>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</si>
  <si>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</si>
  <si>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</si>
  <si>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</si>
  <si>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</si>
  <si>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</si>
  <si>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</si>
  <si>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</si>
  <si>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</si>
  <si>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</si>
  <si>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</si>
  <si>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</si>
  <si>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</si>
  <si>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</si>
  <si>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</si>
  <si>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</si>
  <si>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</si>
  <si>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</si>
  <si>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</si>
  <si>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</si>
  <si>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</si>
  <si>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</si>
  <si>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</si>
  <si>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</si>
  <si>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</si>
  <si>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</si>
  <si>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</si>
  <si>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</si>
  <si>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</si>
  <si>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</si>
  <si>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</si>
  <si>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</si>
  <si>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</si>
  <si>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</si>
  <si>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</si>
  <si>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</si>
  <si>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</si>
  <si>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</si>
  <si>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</si>
  <si>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</si>
  <si>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</si>
  <si>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</si>
  <si>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</si>
  <si>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</si>
  <si>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</si>
  <si>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</si>
  <si>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</si>
  <si>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</si>
  <si>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</si>
  <si>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</si>
  <si>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</si>
  <si>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</si>
  <si>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</si>
  <si>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</si>
  <si>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</si>
  <si>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</si>
  <si>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</si>
  <si>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</si>
  <si>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</si>
  <si>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</si>
  <si>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</si>
  <si>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</si>
  <si>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</si>
  <si>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</si>
  <si>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</si>
  <si>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</si>
  <si>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</si>
  <si>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</si>
  <si>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</si>
  <si>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</si>
  <si>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</si>
  <si>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</si>
  <si>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</si>
  <si>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</si>
  <si>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</si>
  <si>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</si>
  <si>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</si>
  <si>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</si>
  <si>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</si>
  <si>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</si>
  <si>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</si>
  <si>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</si>
  <si>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</si>
  <si>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</si>
  <si>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</si>
  <si>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</si>
  <si>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</si>
  <si>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</si>
  <si>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</si>
  <si>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</si>
  <si>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</si>
  <si>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</si>
  <si>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</si>
  <si>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</si>
  <si>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</si>
  <si>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</si>
  <si>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</si>
  <si>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</si>
  <si>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</si>
  <si>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</si>
  <si>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</si>
  <si>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</si>
  <si>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</si>
  <si>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</si>
  <si>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</si>
  <si>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</si>
  <si>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</si>
  <si>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</si>
  <si>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</si>
  <si>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</si>
  <si>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</si>
  <si>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</si>
  <si>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</si>
  <si>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</si>
  <si>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</si>
  <si>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</si>
  <si>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</si>
  <si>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</si>
  <si>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</si>
  <si>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</si>
  <si>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</si>
  <si>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</si>
  <si>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</si>
  <si>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</si>
  <si>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</si>
  <si>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</si>
  <si>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</si>
  <si>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</si>
  <si>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</si>
  <si>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</si>
  <si>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</si>
  <si>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</si>
  <si>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</si>
  <si>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</si>
  <si>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</si>
  <si>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</si>
  <si>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</si>
  <si>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</si>
  <si>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</si>
  <si>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</si>
  <si>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</si>
  <si>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</si>
  <si>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</si>
  <si>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</si>
  <si>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</si>
  <si>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</si>
  <si>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</si>
  <si>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</si>
  <si>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</si>
  <si>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</si>
  <si>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</si>
  <si>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</si>
  <si>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</si>
  <si>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</si>
  <si>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</si>
  <si>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</si>
  <si>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</si>
  <si>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</si>
  <si>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</si>
  <si>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</si>
  <si>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</si>
  <si>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</si>
  <si>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</si>
  <si>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</si>
  <si>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</si>
  <si>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</si>
  <si>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</si>
  <si>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</si>
  <si>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</si>
  <si>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</si>
  <si>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</si>
  <si>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</si>
  <si>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</si>
  <si>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</si>
  <si>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</si>
  <si>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</si>
  <si>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</si>
  <si>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</si>
  <si>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</si>
  <si>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</si>
  <si>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</si>
  <si>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</si>
  <si>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</si>
  <si>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</si>
  <si>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</si>
  <si>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</si>
  <si>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</si>
  <si>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</si>
  <si>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</si>
  <si>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</si>
  <si>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</si>
  <si>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</si>
  <si>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</si>
  <si>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</si>
  <si>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</si>
  <si>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</si>
  <si>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</si>
  <si>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</si>
  <si>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</si>
  <si>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</si>
  <si>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</si>
  <si>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</si>
  <si>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</si>
  <si>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</si>
  <si>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</si>
  <si>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</si>
  <si>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</si>
  <si>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</si>
  <si>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</si>
  <si>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</si>
  <si>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</si>
  <si>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</si>
  <si>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</si>
  <si>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</si>
  <si>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</si>
  <si>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</si>
  <si>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</si>
  <si>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</si>
  <si>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</si>
  <si>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</si>
  <si>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</si>
  <si>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</si>
  <si>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</si>
  <si>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</si>
  <si>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</si>
  <si>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</si>
  <si>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</si>
  <si>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</si>
  <si>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</si>
  <si>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</si>
  <si>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</si>
  <si>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</si>
  <si>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</si>
  <si>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</si>
  <si>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</si>
  <si>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</si>
  <si>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</si>
  <si>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</si>
  <si>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</si>
  <si>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</si>
  <si>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</si>
  <si>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</si>
  <si>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</si>
  <si>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</si>
  <si>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</si>
  <si>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</si>
  <si>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</si>
  <si>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</si>
  <si>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</si>
  <si>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</si>
  <si>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</si>
  <si>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</si>
  <si>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</si>
  <si>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</si>
  <si>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</si>
  <si>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</si>
  <si>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</si>
  <si>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</si>
  <si>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</si>
  <si>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</si>
  <si>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</si>
  <si>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</si>
  <si>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</si>
  <si>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</si>
  <si>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</si>
  <si>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</si>
  <si>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</si>
  <si>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</si>
  <si>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</si>
  <si>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</si>
  <si>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</si>
  <si>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</si>
  <si>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</si>
  <si>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</si>
  <si>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</si>
  <si>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</si>
  <si>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</si>
  <si>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</si>
  <si>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</si>
  <si>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</si>
  <si>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</si>
  <si>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</si>
  <si>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</si>
  <si>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</si>
  <si>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</si>
  <si>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</si>
  <si>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</si>
  <si>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</si>
  <si>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</si>
  <si>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</si>
  <si>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</si>
  <si>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</si>
  <si>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</si>
  <si>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</si>
  <si>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</si>
  <si>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</si>
  <si>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</si>
  <si>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</si>
  <si>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</si>
  <si>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</si>
  <si>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</si>
  <si>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</si>
  <si>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</si>
  <si>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</si>
  <si>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</si>
  <si>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</si>
  <si>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</si>
  <si>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</si>
  <si>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</si>
  <si>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</si>
  <si>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</si>
  <si>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</si>
  <si>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</si>
  <si>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</si>
  <si>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</si>
  <si>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</si>
  <si>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</si>
  <si>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</si>
  <si>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</si>
  <si>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</si>
  <si>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</si>
  <si>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</si>
  <si>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</si>
  <si>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</si>
  <si>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</si>
  <si>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</si>
  <si>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</si>
  <si>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</si>
  <si>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</si>
  <si>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</si>
  <si>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</si>
  <si>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</si>
  <si>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</si>
  <si>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</si>
  <si>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</si>
  <si>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</si>
  <si>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</si>
  <si>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</si>
  <si>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</si>
  <si>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</si>
  <si>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</si>
  <si>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</si>
  <si>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</si>
  <si>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</si>
  <si>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</si>
  <si>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</si>
  <si>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</si>
  <si>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</si>
  <si>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</si>
  <si>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</si>
  <si>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</si>
  <si>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</si>
  <si>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</si>
  <si>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</si>
  <si>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</si>
  <si>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</si>
  <si>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</si>
  <si>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</si>
  <si>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</si>
  <si>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</si>
  <si>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</si>
  <si>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</si>
  <si>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</si>
  <si>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</si>
  <si>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</si>
  <si>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</si>
  <si>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</si>
  <si>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</si>
  <si>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</si>
  <si>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</si>
  <si>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</si>
  <si>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</si>
  <si>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</si>
  <si>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</si>
  <si>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</si>
  <si>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</si>
  <si>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</si>
  <si>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</si>
  <si>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</si>
  <si>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</si>
  <si>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</si>
  <si>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</si>
  <si>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</si>
  <si>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</si>
  <si>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</si>
  <si>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</si>
  <si>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</si>
  <si>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</si>
  <si>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</si>
  <si>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</si>
  <si>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</si>
  <si>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</si>
  <si>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</si>
  <si>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</si>
  <si>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</si>
  <si>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</si>
  <si>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</si>
  <si>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</si>
  <si>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</si>
  <si>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</si>
  <si>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</si>
  <si>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</si>
  <si>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</si>
  <si>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</si>
  <si>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</si>
  <si>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</si>
  <si>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</si>
  <si>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</si>
  <si>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</si>
  <si>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</si>
  <si>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</si>
  <si>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</si>
  <si>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</si>
  <si>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</si>
  <si>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</si>
  <si>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</si>
  <si>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</si>
  <si>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</si>
  <si>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</si>
  <si>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</si>
  <si>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</si>
  <si>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</si>
  <si>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</si>
  <si>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</si>
  <si>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</si>
  <si>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</si>
  <si>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</si>
  <si>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</si>
  <si>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</si>
  <si>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</si>
  <si>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</si>
  <si>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</si>
  <si>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</si>
  <si>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</si>
  <si>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</si>
  <si>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</si>
  <si>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</si>
  <si>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</si>
  <si>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</si>
  <si>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</si>
  <si>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</si>
  <si>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</si>
  <si>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</si>
  <si>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</si>
  <si>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</si>
  <si>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</si>
  <si>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</si>
  <si>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</si>
  <si>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</si>
  <si>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</si>
  <si>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</si>
  <si>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</si>
  <si>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</si>
  <si>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</si>
  <si>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</si>
  <si>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</si>
  <si>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</si>
  <si>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</si>
  <si>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</si>
  <si>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</si>
  <si>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</si>
  <si>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</si>
  <si>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</si>
  <si>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</si>
  <si>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</si>
  <si>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</si>
  <si>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</si>
  <si>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</si>
  <si>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</si>
  <si>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</si>
  <si>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</si>
  <si>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</si>
  <si>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</si>
  <si>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</si>
  <si>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</si>
  <si>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</si>
  <si>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</si>
  <si>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</si>
  <si>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</si>
  <si>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</si>
  <si>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</si>
  <si>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</si>
  <si>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</si>
  <si>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</si>
  <si>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</si>
  <si>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</si>
  <si>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</si>
  <si>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</si>
  <si>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</si>
  <si>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</si>
  <si>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</si>
  <si>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</si>
  <si>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</si>
  <si>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</si>
  <si>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</si>
  <si>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</si>
  <si>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</si>
  <si>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</si>
  <si>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</si>
  <si>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</si>
  <si>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</si>
  <si>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</si>
  <si>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</si>
  <si>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</si>
  <si>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</si>
  <si>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</si>
  <si>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</si>
  <si>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</si>
  <si>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</si>
  <si>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</si>
  <si>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</si>
  <si>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</si>
  <si>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</si>
  <si>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</si>
  <si>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</si>
  <si>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</si>
  <si>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</si>
  <si>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</si>
  <si>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</si>
  <si>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</si>
  <si>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</si>
  <si>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</si>
  <si>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</si>
  <si>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</si>
  <si>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</si>
  <si>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</si>
  <si>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</si>
  <si>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</si>
  <si>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</si>
  <si>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</si>
  <si>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</si>
  <si>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</si>
  <si>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</si>
  <si>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</si>
  <si>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</si>
  <si>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</si>
  <si>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</si>
  <si>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</si>
  <si>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</si>
  <si>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</si>
  <si>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</si>
  <si>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</si>
  <si>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</si>
  <si>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</si>
  <si>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</si>
  <si>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</si>
  <si>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</si>
  <si>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</si>
  <si>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</si>
  <si>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</si>
  <si>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</si>
  <si>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</si>
  <si>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</si>
  <si>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</si>
  <si>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</si>
  <si>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</si>
  <si>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</si>
  <si>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</si>
  <si>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</si>
  <si>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</si>
  <si>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</si>
  <si>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</si>
  <si>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</si>
  <si>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</si>
  <si>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</si>
  <si>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</si>
  <si>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</si>
  <si>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</si>
  <si>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</si>
  <si>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</si>
  <si>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</si>
  <si>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</si>
  <si>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</si>
  <si>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</si>
  <si>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</si>
  <si>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</si>
  <si>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</si>
  <si>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</si>
  <si>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</si>
  <si>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</si>
  <si>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</si>
  <si>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</si>
  <si>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</si>
  <si>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</si>
  <si>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</si>
  <si>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</si>
  <si>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</si>
  <si>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</si>
  <si>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</si>
  <si>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</si>
  <si>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</si>
  <si>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</si>
  <si>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</si>
  <si>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</si>
  <si>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</si>
  <si>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</si>
  <si>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</si>
  <si>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</si>
  <si>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</si>
  <si>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</si>
  <si>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</si>
  <si>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</si>
  <si>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</si>
  <si>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</si>
  <si>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</si>
  <si>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</si>
  <si>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</si>
  <si>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</si>
  <si>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</si>
  <si>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</si>
  <si>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</si>
  <si>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</si>
  <si>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</si>
  <si>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</si>
  <si>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</si>
  <si>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</si>
  <si>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</si>
  <si>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</si>
  <si>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</si>
  <si>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</si>
  <si>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</si>
  <si>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</si>
  <si>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</si>
  <si>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</si>
  <si>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</si>
  <si>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</si>
  <si>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</si>
  <si>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</si>
  <si>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</si>
  <si>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</si>
  <si>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</si>
  <si>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</si>
  <si>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</si>
  <si>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</si>
  <si>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</si>
  <si>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</si>
  <si>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</si>
  <si>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</si>
  <si>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</si>
  <si>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</si>
  <si>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</si>
  <si>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</si>
  <si>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</si>
  <si>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</si>
  <si>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</si>
  <si>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</si>
  <si>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</si>
  <si>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</si>
  <si>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</si>
  <si>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</si>
  <si>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</si>
  <si>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</si>
  <si>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</si>
  <si>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</si>
  <si>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</si>
  <si>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</si>
  <si>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</si>
  <si>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</si>
  <si>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</si>
  <si>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</si>
  <si>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</si>
  <si>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</si>
  <si>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</si>
  <si>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</si>
  <si>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</si>
  <si>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</si>
  <si>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</si>
  <si>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</si>
  <si>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</si>
  <si>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</si>
  <si>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</si>
  <si>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</si>
  <si>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</si>
  <si>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</si>
  <si>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</si>
  <si>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</si>
  <si>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</si>
  <si>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</si>
  <si>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</si>
  <si>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</si>
  <si>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</si>
  <si>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</si>
  <si>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</si>
  <si>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</si>
  <si>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</si>
  <si>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</si>
  <si>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</si>
  <si>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</si>
  <si>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</si>
  <si>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</si>
  <si>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</si>
  <si>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</si>
  <si>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</si>
  <si>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</si>
  <si>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</si>
  <si>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</si>
  <si>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</si>
  <si>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</si>
  <si>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</si>
  <si>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</si>
  <si>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</si>
  <si>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</si>
  <si>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</si>
  <si>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</si>
  <si>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</si>
  <si>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</si>
  <si>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</si>
  <si>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</si>
  <si>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</si>
  <si>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</si>
  <si>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</si>
  <si>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</si>
  <si>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</si>
  <si>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</si>
  <si>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</si>
  <si>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</si>
  <si>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</si>
  <si>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</si>
  <si>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</si>
  <si>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</si>
  <si>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</si>
  <si>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</si>
  <si>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</si>
  <si>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</si>
  <si>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</si>
  <si>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</si>
  <si>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</si>
  <si>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</si>
  <si>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</si>
  <si>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</si>
  <si>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</si>
  <si>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</si>
  <si>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</si>
  <si>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</si>
  <si>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</si>
  <si>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</si>
  <si>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</si>
  <si>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</si>
  <si>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</si>
  <si>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</si>
  <si>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</si>
  <si>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</si>
  <si>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</si>
  <si>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</si>
  <si>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</si>
  <si>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</si>
  <si>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</si>
  <si>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</si>
  <si>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</si>
  <si>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</si>
  <si>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</si>
  <si>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</si>
  <si>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</si>
  <si>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</si>
  <si>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</si>
  <si>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</si>
  <si>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</si>
  <si>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</si>
  <si>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</si>
  <si>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</si>
  <si>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</si>
  <si>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</si>
  <si>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</si>
  <si>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</si>
  <si>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</si>
  <si>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</si>
  <si>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</si>
  <si>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</si>
  <si>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</si>
  <si>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</si>
  <si>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</si>
  <si>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</si>
  <si>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</si>
  <si>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</si>
  <si>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</si>
  <si>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</si>
  <si>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</si>
  <si>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</si>
  <si>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</si>
  <si>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</si>
  <si>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</si>
  <si>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</si>
  <si>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</si>
  <si>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</si>
  <si>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</si>
  <si>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</si>
  <si>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</si>
  <si>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</si>
  <si>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</si>
  <si>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</si>
  <si>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</si>
  <si>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</si>
  <si>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</si>
  <si>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</si>
  <si>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</si>
  <si>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</si>
  <si>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</si>
  <si>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</si>
  <si>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</si>
  <si>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</si>
  <si>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</si>
  <si>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</si>
  <si>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</si>
  <si>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</si>
  <si>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</si>
  <si>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</si>
  <si>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</si>
  <si>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</si>
  <si>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</si>
  <si>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</si>
  <si>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</si>
  <si>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</si>
  <si>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</si>
  <si>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</si>
  <si>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</si>
  <si>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</si>
  <si>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</si>
  <si>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</si>
  <si>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</si>
  <si>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</si>
  <si>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</si>
  <si>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</si>
  <si>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</si>
  <si>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</si>
  <si>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</si>
  <si>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</si>
  <si>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</si>
  <si>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</si>
  <si>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</si>
  <si>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</si>
  <si>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</si>
  <si>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</si>
  <si>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</si>
  <si>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</si>
  <si>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</si>
  <si>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</si>
  <si>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</si>
  <si>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</si>
  <si>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</si>
  <si>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</si>
  <si>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</si>
  <si>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</si>
  <si>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</si>
  <si>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</si>
  <si>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</si>
  <si>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</si>
  <si>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</si>
  <si>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</si>
  <si>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</si>
  <si>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</si>
  <si>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</si>
  <si>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</si>
  <si>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</si>
  <si>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</si>
  <si>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</si>
  <si>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</si>
  <si>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</si>
  <si>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</si>
  <si>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</si>
  <si>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</si>
  <si>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</si>
  <si>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</si>
  <si>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</si>
  <si>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</si>
  <si>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</si>
  <si>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</si>
  <si>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</si>
  <si>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</si>
  <si>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</si>
  <si>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</si>
  <si>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</si>
  <si>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</si>
  <si>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</si>
  <si>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</si>
  <si>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</si>
  <si>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</si>
  <si>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</si>
  <si>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</si>
  <si>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</si>
  <si>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</si>
  <si>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</si>
  <si>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</si>
  <si>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</si>
  <si>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</si>
  <si>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</si>
  <si>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</si>
  <si>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</si>
  <si>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</si>
  <si>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</si>
  <si>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</si>
  <si>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</si>
  <si>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</si>
  <si>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</si>
  <si>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</si>
  <si>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</si>
  <si>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</si>
  <si>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</si>
  <si>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</si>
  <si>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</si>
  <si>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</si>
  <si>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</si>
  <si>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</si>
  <si>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</si>
  <si>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</si>
  <si>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</si>
  <si>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</si>
  <si>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</si>
  <si>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</si>
  <si>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</si>
  <si>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</si>
  <si>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</si>
  <si>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</si>
  <si>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</si>
  <si>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</si>
  <si>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</si>
  <si>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</si>
  <si>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</si>
  <si>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</si>
  <si>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</si>
  <si>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</si>
  <si>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</si>
  <si>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</si>
  <si>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</si>
  <si>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</si>
  <si>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</si>
  <si>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</si>
  <si>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</si>
  <si>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</si>
  <si>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</si>
  <si>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</si>
  <si>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</si>
  <si>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</si>
  <si>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</si>
  <si>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</si>
  <si>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</si>
  <si>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</si>
  <si>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</si>
  <si>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</si>
  <si>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</si>
  <si>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</si>
  <si>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</si>
  <si>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</si>
  <si>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</si>
  <si>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</si>
  <si>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</si>
  <si>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</si>
  <si>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</si>
  <si>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</si>
  <si>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</si>
  <si>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</si>
  <si>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</si>
  <si>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</si>
  <si>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</si>
  <si>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</si>
  <si>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</si>
  <si>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</si>
  <si>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</si>
  <si>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</si>
  <si>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</si>
  <si>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</si>
  <si>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</si>
  <si>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</si>
  <si>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</si>
  <si>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</si>
  <si>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</si>
  <si>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</si>
  <si>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</si>
  <si>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</si>
  <si>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</si>
  <si>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</si>
  <si>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</si>
  <si>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</si>
  <si>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</si>
  <si>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</si>
  <si>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</si>
  <si>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</si>
  <si>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</si>
  <si>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</si>
  <si>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</si>
  <si>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</si>
  <si>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</si>
  <si>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</si>
  <si>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</si>
  <si>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</si>
  <si>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</si>
  <si>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</si>
  <si>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</si>
  <si>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</si>
  <si>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</si>
  <si>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</si>
  <si>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</si>
  <si>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</si>
  <si>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</si>
  <si>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</si>
  <si>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</si>
  <si>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</si>
  <si>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</si>
  <si>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</si>
  <si>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</si>
  <si>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</si>
  <si>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</si>
  <si>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</si>
  <si>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</si>
  <si>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</si>
  <si>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</si>
  <si>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</si>
  <si>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</si>
  <si>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</si>
  <si>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</si>
  <si>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</si>
  <si>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</si>
  <si>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</si>
  <si>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</si>
  <si>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</si>
  <si>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</si>
  <si>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</si>
  <si>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</si>
  <si>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</si>
  <si>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</si>
  <si>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</si>
  <si>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</si>
  <si>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</si>
  <si>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</si>
  <si>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</si>
  <si>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</si>
  <si>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</si>
  <si>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</si>
  <si>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</si>
  <si>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</si>
  <si>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</si>
  <si>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</si>
  <si>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</si>
  <si>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</si>
  <si>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</si>
  <si>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</si>
  <si>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</si>
  <si>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</si>
  <si>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</si>
  <si>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</si>
  <si>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</si>
  <si>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</si>
  <si>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</si>
  <si>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</si>
  <si>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</si>
  <si>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</si>
  <si>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</si>
  <si>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</si>
  <si>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</si>
  <si>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</si>
  <si>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</si>
  <si>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</si>
  <si>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</si>
  <si>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</si>
  <si>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</si>
  <si>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</si>
  <si>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</si>
  <si>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</si>
  <si>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</si>
  <si>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</si>
  <si>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</si>
  <si>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</si>
  <si>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</si>
  <si>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</si>
  <si>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</si>
  <si>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</si>
  <si>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</si>
  <si>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</si>
  <si>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</si>
  <si>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</si>
  <si>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</si>
  <si>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</si>
  <si>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</si>
  <si>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</si>
  <si>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</si>
  <si>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</si>
  <si>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</si>
  <si>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</si>
  <si>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</si>
  <si>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</si>
  <si>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</si>
  <si>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</si>
  <si>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</si>
  <si>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</si>
  <si>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</si>
  <si>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</si>
  <si>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</si>
  <si>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</si>
  <si>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</si>
  <si>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</si>
  <si>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</si>
  <si>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</si>
  <si>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</si>
  <si>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</si>
  <si>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</si>
  <si>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</si>
  <si>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</si>
  <si>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</si>
  <si>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</si>
  <si>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</si>
  <si>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</si>
  <si>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</si>
  <si>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</si>
  <si>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</si>
  <si>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</si>
  <si>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</si>
  <si>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</si>
  <si>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</si>
  <si>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</si>
  <si>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</si>
  <si>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</si>
  <si>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</si>
  <si>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</si>
  <si>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</si>
  <si>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</si>
  <si>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</si>
  <si>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</si>
  <si>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</si>
  <si>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</si>
  <si>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</si>
  <si>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</si>
  <si>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</si>
  <si>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</si>
  <si>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</si>
  <si>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</si>
  <si>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</si>
  <si>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</si>
  <si>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</si>
  <si>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</si>
  <si>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</si>
  <si>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</si>
  <si>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</si>
  <si>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</si>
  <si>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</si>
  <si>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</si>
  <si>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</si>
  <si>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</si>
  <si>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</si>
  <si>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</si>
  <si>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</si>
  <si>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</si>
  <si>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</si>
  <si>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</si>
  <si>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</si>
  <si>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</si>
  <si>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</si>
  <si>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</si>
  <si>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</si>
  <si>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</si>
  <si>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</si>
  <si>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</si>
  <si>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</si>
  <si>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</si>
  <si>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</si>
  <si>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</si>
  <si>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</si>
  <si>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</si>
  <si>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</si>
  <si>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</si>
  <si>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</si>
  <si>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</si>
  <si>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</si>
  <si>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</si>
  <si>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</si>
  <si>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</si>
  <si>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</si>
  <si>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</si>
  <si>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</si>
  <si>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</si>
  <si>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</si>
  <si>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</si>
  <si>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</si>
  <si>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</si>
  <si>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</si>
  <si>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</si>
  <si>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</si>
  <si>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</si>
  <si>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</si>
  <si>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</si>
  <si>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</si>
  <si>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</si>
  <si>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</si>
  <si>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</si>
  <si>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</si>
  <si>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</si>
  <si>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</si>
  <si>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</si>
  <si>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</si>
  <si>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</si>
  <si>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</si>
  <si>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</si>
  <si>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</si>
  <si>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</si>
  <si>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</si>
  <si>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</si>
  <si>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</si>
  <si>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</si>
  <si>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</si>
  <si>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</si>
  <si>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</si>
  <si>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</si>
  <si>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</si>
  <si>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</si>
  <si>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</si>
  <si>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</si>
  <si>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</si>
  <si>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</si>
  <si>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</si>
  <si>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</si>
  <si>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</si>
  <si>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</si>
  <si>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</si>
  <si>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</si>
  <si>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</si>
  <si>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</si>
  <si>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</si>
  <si>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</si>
  <si>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</si>
  <si>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</si>
  <si>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</si>
  <si>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</si>
  <si>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</si>
  <si>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</si>
  <si>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</si>
  <si>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</si>
  <si>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</si>
  <si>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</si>
  <si>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</si>
  <si>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</si>
  <si>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</si>
  <si>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</si>
  <si>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</si>
  <si>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</si>
  <si>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</si>
  <si>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</si>
  <si>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</si>
  <si>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</si>
  <si>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</si>
  <si>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</si>
  <si>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</si>
  <si>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</si>
  <si>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</si>
  <si>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</si>
  <si>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</si>
  <si>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</si>
  <si>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</si>
  <si>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</si>
  <si>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</si>
  <si>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</si>
  <si>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</si>
  <si>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</si>
  <si>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</si>
  <si>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</si>
  <si>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</si>
  <si>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</si>
  <si>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</si>
  <si>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</si>
  <si>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</si>
  <si>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</si>
  <si>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</si>
  <si>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</si>
  <si>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</si>
  <si>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</si>
  <si>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</si>
  <si>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</si>
  <si>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</si>
  <si>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</si>
  <si>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</si>
  <si>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</si>
  <si>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</si>
  <si>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</si>
  <si>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</si>
  <si>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</si>
  <si>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</si>
  <si>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</si>
  <si>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</si>
  <si>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</si>
  <si>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</si>
  <si>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</si>
  <si>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</si>
  <si>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</si>
  <si>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</si>
  <si>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</si>
  <si>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</si>
  <si>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</si>
  <si>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</si>
  <si>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</si>
  <si>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</si>
  <si>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</si>
  <si>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</si>
  <si>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</si>
  <si>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</si>
  <si>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</si>
  <si>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</si>
  <si>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</si>
  <si>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</si>
  <si>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</si>
  <si>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</si>
  <si>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</si>
  <si>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</si>
  <si>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</si>
  <si>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</si>
  <si>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</si>
  <si>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</si>
  <si>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</si>
  <si>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</si>
  <si>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</si>
  <si>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</si>
  <si>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</si>
  <si>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</si>
  <si>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</si>
  <si>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</si>
  <si>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</si>
  <si>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</si>
  <si>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</si>
  <si>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</si>
  <si>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</si>
  <si>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</si>
  <si>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</si>
  <si>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</si>
  <si>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</si>
  <si>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</si>
  <si>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</si>
  <si>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</si>
  <si>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</si>
  <si>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</si>
  <si>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</si>
  <si>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</si>
  <si>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</si>
  <si>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</si>
  <si>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</si>
  <si>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</si>
  <si>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</si>
  <si>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</si>
  <si>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</si>
  <si>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</si>
  <si>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</si>
  <si>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</si>
  <si>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</si>
  <si>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</si>
  <si>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</si>
  <si>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</si>
  <si>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</si>
  <si>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</si>
  <si>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</si>
  <si>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</si>
  <si>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</si>
  <si>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</si>
  <si>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</si>
  <si>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</si>
  <si>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</si>
  <si>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</si>
  <si>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</si>
  <si>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</si>
  <si>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</si>
  <si>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</si>
  <si>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</si>
  <si>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</si>
  <si>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</si>
  <si>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</si>
  <si>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</si>
  <si>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</si>
  <si>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</si>
  <si>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</si>
  <si>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</si>
  <si>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</si>
  <si>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</si>
  <si>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</si>
  <si>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</si>
  <si>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</si>
  <si>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</si>
  <si>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</si>
  <si>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</si>
  <si>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</si>
  <si>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</si>
  <si>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</si>
  <si>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</si>
  <si>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</si>
  <si>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</si>
  <si>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</si>
  <si>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</si>
  <si>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</si>
  <si>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</si>
  <si>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</si>
  <si>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</si>
  <si>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</si>
  <si>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</si>
  <si>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</si>
  <si>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</si>
  <si>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</si>
  <si>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</si>
  <si>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</si>
  <si>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</si>
  <si>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</si>
  <si>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</si>
  <si>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</si>
  <si>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</si>
  <si>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</si>
  <si>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</si>
  <si>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</si>
  <si>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</si>
  <si>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</si>
  <si>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</si>
  <si>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</si>
  <si>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</si>
  <si>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</si>
  <si>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</si>
  <si>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</si>
  <si>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</si>
  <si>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</si>
  <si>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</si>
  <si>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</si>
  <si>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</si>
  <si>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</si>
  <si>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</si>
  <si>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</si>
  <si>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</si>
  <si>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</si>
  <si>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</si>
  <si>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</si>
  <si>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</si>
  <si>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</si>
  <si>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</si>
  <si>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</si>
  <si>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</si>
  <si>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</si>
  <si>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</si>
  <si>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</si>
  <si>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</si>
  <si>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</si>
  <si>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</si>
  <si>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</si>
  <si>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</si>
  <si>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</si>
  <si>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</si>
  <si>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</si>
  <si>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</si>
  <si>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</si>
  <si>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</si>
  <si>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</si>
  <si>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</si>
  <si>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</si>
  <si>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</si>
  <si>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</si>
  <si>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</si>
  <si>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</si>
  <si>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</si>
  <si>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</si>
  <si>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</si>
  <si>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</si>
  <si>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</si>
  <si>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</si>
  <si>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</si>
  <si>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</si>
  <si>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</si>
  <si>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</si>
  <si>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</si>
  <si>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</si>
  <si>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</si>
  <si>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</si>
  <si>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</si>
  <si>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</si>
  <si>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</si>
  <si>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</si>
  <si>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</si>
  <si>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</si>
  <si>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</si>
  <si>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</si>
  <si>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</si>
  <si>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</si>
  <si>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</si>
  <si>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</si>
  <si>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</si>
  <si>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</si>
  <si>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</si>
  <si>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</si>
  <si>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</si>
  <si>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</si>
  <si>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</si>
  <si>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</si>
  <si>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</si>
  <si>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</si>
  <si>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</si>
  <si>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</si>
  <si>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</si>
  <si>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</si>
  <si>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</si>
  <si>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</si>
  <si>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</si>
  <si>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</si>
  <si>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</si>
  <si>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</si>
  <si>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</si>
  <si>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</si>
  <si>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</si>
  <si>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</si>
  <si>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</si>
  <si>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</si>
  <si>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</si>
  <si>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</si>
  <si>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</si>
  <si>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</si>
  <si>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</si>
  <si>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</si>
  <si>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</si>
  <si>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</si>
  <si>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</si>
  <si>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</si>
  <si>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</si>
  <si>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</si>
  <si>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</si>
  <si>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</si>
  <si>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</si>
  <si>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</si>
  <si>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</si>
  <si>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</si>
  <si>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</si>
  <si>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</si>
  <si>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</si>
  <si>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</si>
  <si>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</si>
  <si>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</si>
  <si>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</si>
  <si>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</si>
  <si>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</si>
  <si>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</si>
  <si>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</si>
  <si>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</si>
  <si>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</si>
  <si>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</si>
  <si>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</si>
  <si>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</si>
  <si>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</si>
  <si>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</si>
  <si>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</si>
  <si>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</si>
  <si>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</si>
  <si>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</si>
  <si>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</si>
  <si>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</si>
  <si>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</si>
  <si>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</si>
  <si>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</si>
  <si>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</si>
  <si>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</si>
  <si>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</si>
  <si>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</si>
  <si>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</si>
  <si>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</si>
  <si>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</si>
  <si>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</si>
  <si>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</si>
  <si>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</si>
  <si>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</si>
  <si>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</si>
  <si>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</si>
  <si>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</si>
  <si>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</si>
  <si>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</si>
  <si>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</si>
  <si>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</si>
  <si>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</si>
  <si>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</si>
  <si>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</si>
  <si>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</si>
  <si>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</si>
  <si>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</si>
  <si>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</si>
  <si>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</si>
  <si>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</si>
  <si>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</si>
  <si>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</si>
  <si>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</si>
  <si>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</si>
  <si>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</si>
  <si>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</si>
  <si>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</si>
  <si>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</si>
  <si>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</si>
  <si>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</si>
  <si>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</si>
  <si>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</si>
  <si>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</si>
  <si>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</si>
  <si>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</si>
  <si>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</si>
  <si>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</si>
  <si>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</si>
  <si>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</si>
  <si>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</si>
  <si>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</si>
  <si>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</si>
  <si>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</si>
  <si>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</si>
  <si>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</si>
  <si>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</si>
  <si>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</si>
  <si>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</si>
  <si>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</si>
  <si>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</si>
  <si>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</si>
  <si>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</si>
  <si>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</si>
  <si>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</si>
  <si>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</si>
  <si>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</si>
  <si>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</si>
  <si>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</si>
  <si>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</si>
  <si>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</si>
  <si>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</si>
  <si>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</si>
  <si>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</si>
  <si>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</si>
  <si>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</si>
  <si>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</si>
  <si>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</si>
  <si>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</si>
  <si>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</si>
  <si>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</si>
  <si>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</si>
  <si>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</si>
  <si>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</si>
  <si>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</si>
  <si>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</si>
  <si>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</si>
  <si>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</si>
  <si>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</si>
  <si>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</si>
  <si>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</si>
  <si>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</si>
  <si>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</si>
  <si>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</si>
  <si>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</si>
  <si>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</si>
  <si>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</si>
  <si>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</si>
  <si>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</si>
  <si>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</si>
  <si>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</si>
  <si>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</si>
  <si>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</si>
  <si>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</si>
  <si>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</si>
  <si>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</si>
  <si>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</si>
  <si>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</si>
  <si>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</si>
  <si>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</si>
  <si>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</si>
  <si>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</si>
  <si>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</si>
  <si>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</si>
  <si>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</si>
  <si>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</si>
  <si>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</si>
  <si>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</si>
  <si>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</si>
  <si>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</si>
  <si>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</si>
  <si>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</si>
  <si>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</si>
  <si>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</si>
  <si>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</si>
  <si>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</si>
  <si>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</si>
  <si>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</si>
  <si>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</si>
  <si>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</si>
  <si>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</si>
  <si>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</si>
  <si>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</si>
  <si>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</si>
  <si>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</si>
  <si>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</si>
  <si>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</si>
  <si>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</si>
  <si>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</si>
  <si>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</si>
  <si>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</si>
  <si>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</si>
  <si>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</si>
  <si>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</si>
  <si>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</si>
  <si>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</si>
  <si>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</si>
  <si>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</si>
  <si>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</si>
  <si>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</si>
  <si>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</si>
  <si>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</si>
  <si>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</si>
  <si>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</si>
  <si>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</si>
  <si>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</si>
  <si>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</si>
  <si>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</si>
  <si>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</si>
  <si>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</si>
  <si>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</si>
  <si>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</si>
  <si>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</si>
  <si>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</si>
  <si>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</si>
  <si>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</si>
  <si>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</si>
  <si>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</si>
  <si>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</si>
  <si>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</si>
  <si>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</si>
  <si>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</si>
  <si>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</si>
  <si>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</si>
  <si>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</si>
  <si>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</si>
  <si>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</si>
  <si>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</si>
  <si>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</si>
  <si>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</si>
  <si>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</si>
  <si>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</si>
  <si>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</si>
  <si>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</si>
  <si>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</si>
  <si>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</si>
  <si>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</si>
  <si>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</si>
  <si>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</si>
  <si>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</si>
  <si>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</si>
  <si>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</si>
  <si>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</si>
  <si>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</si>
  <si>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</si>
  <si>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</si>
  <si>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</si>
  <si>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</si>
  <si>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</si>
  <si>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</si>
  <si>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</si>
  <si>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</si>
  <si>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</si>
  <si>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</si>
  <si>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</si>
  <si>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</si>
  <si>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</si>
  <si>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</si>
  <si>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</si>
  <si>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</si>
  <si>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</si>
  <si>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</si>
  <si>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</si>
  <si>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</si>
  <si>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</si>
  <si>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</si>
  <si>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</si>
  <si>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</si>
  <si>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</si>
  <si>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</si>
  <si>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</si>
  <si>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</si>
  <si>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</si>
  <si>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</si>
  <si>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</si>
  <si>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</si>
  <si>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</si>
  <si>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</si>
  <si>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</si>
  <si>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</si>
  <si>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</si>
  <si>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</si>
  <si>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</si>
  <si>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</si>
  <si>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</si>
  <si>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</si>
  <si>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</si>
  <si>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</si>
  <si>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</si>
  <si>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</si>
  <si>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</si>
  <si>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</si>
  <si>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</si>
  <si>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</si>
  <si>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</si>
  <si>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</si>
  <si>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</si>
  <si>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</si>
  <si>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</si>
  <si>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</si>
  <si>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</si>
  <si>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</si>
  <si>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</si>
  <si>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</si>
  <si>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</si>
  <si>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</si>
  <si>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</si>
  <si>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</si>
  <si>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</si>
  <si>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</si>
  <si>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</si>
  <si>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</si>
  <si>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</si>
  <si>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</si>
  <si>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</si>
  <si>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</si>
  <si>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</si>
  <si>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</si>
  <si>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</si>
  <si>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</si>
  <si>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</si>
  <si>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</si>
  <si>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</si>
  <si>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</si>
  <si>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</si>
  <si>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</si>
  <si>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</si>
  <si>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</si>
  <si>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</si>
  <si>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</si>
  <si>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</si>
  <si>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</si>
  <si>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</si>
  <si>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</si>
  <si>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</si>
  <si>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</si>
  <si>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</si>
  <si>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</si>
  <si>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</si>
  <si>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</si>
  <si>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</si>
  <si>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</si>
  <si>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</si>
  <si>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</si>
  <si>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</si>
  <si>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</si>
  <si>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</si>
  <si>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</si>
  <si>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</si>
  <si>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</si>
  <si>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</si>
  <si>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</si>
  <si>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</si>
  <si>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</si>
  <si>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</si>
  <si>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</si>
  <si>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</si>
  <si>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</si>
  <si>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</si>
  <si>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</si>
  <si>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</si>
  <si>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</si>
  <si>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</si>
  <si>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</si>
  <si>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</si>
  <si>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</si>
  <si>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</si>
  <si>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</si>
  <si>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</si>
  <si>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</si>
  <si>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</si>
  <si>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</si>
  <si>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</si>
  <si>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</si>
  <si>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</si>
  <si>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</si>
  <si>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</si>
  <si>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</si>
  <si>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</si>
  <si>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</si>
  <si>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</si>
  <si>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</si>
  <si>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</si>
  <si>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</si>
  <si>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</si>
  <si>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</si>
  <si>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</si>
  <si>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</si>
  <si>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</si>
  <si>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</si>
  <si>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</si>
  <si>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</si>
  <si>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</si>
  <si>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</si>
  <si>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</si>
  <si>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</si>
  <si>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</si>
  <si>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</si>
  <si>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</si>
  <si>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</si>
  <si>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</si>
  <si>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</si>
  <si>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</si>
  <si>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</si>
  <si>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</si>
  <si>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</si>
  <si>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</si>
  <si>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</si>
  <si>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</si>
  <si>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</si>
  <si>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</si>
  <si>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</si>
  <si>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</si>
  <si>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</si>
  <si>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</si>
  <si>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</si>
  <si>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</si>
  <si>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</si>
  <si>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</si>
  <si>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</si>
  <si>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</si>
  <si>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</si>
  <si>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</si>
  <si>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</si>
  <si>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</si>
  <si>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</si>
  <si>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</si>
  <si>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</si>
  <si>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</si>
  <si>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</si>
  <si>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</si>
  <si>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</si>
  <si>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</si>
  <si>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</si>
  <si>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</si>
  <si>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</si>
  <si>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</si>
  <si>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</si>
  <si>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</si>
  <si>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</si>
  <si>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</si>
  <si>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</si>
  <si>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</si>
  <si>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</si>
  <si>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</si>
  <si>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</si>
  <si>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</si>
  <si>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</si>
  <si>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</si>
  <si>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</si>
  <si>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</si>
  <si>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</si>
  <si>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</si>
  <si>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</si>
  <si>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</si>
  <si>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</si>
  <si>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</si>
  <si>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</si>
  <si>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</si>
  <si>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</si>
  <si>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</si>
  <si>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</si>
  <si>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</si>
  <si>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</si>
  <si>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</si>
  <si>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</si>
  <si>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</si>
  <si>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</si>
  <si>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</si>
  <si>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</si>
  <si>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</si>
  <si>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</si>
  <si>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</si>
  <si>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</si>
  <si>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</si>
  <si>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</si>
  <si>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</si>
  <si>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</si>
  <si>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</si>
  <si>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</si>
  <si>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</si>
  <si>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</si>
  <si>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</si>
  <si>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</si>
  <si>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</si>
  <si>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</si>
  <si>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</si>
  <si>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</si>
  <si>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</si>
  <si>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</si>
  <si>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</si>
  <si>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</si>
  <si>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</si>
  <si>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</si>
  <si>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</si>
  <si>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</si>
  <si>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</si>
  <si>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</si>
  <si>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</si>
  <si>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</si>
  <si>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</si>
  <si>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</si>
  <si>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</si>
  <si>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</si>
  <si>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</si>
  <si>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</si>
  <si>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</si>
  <si>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</si>
  <si>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</si>
  <si>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</si>
  <si>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</si>
  <si>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</si>
  <si>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</si>
  <si>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</si>
  <si>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</si>
  <si>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</si>
  <si>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</si>
  <si>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</si>
  <si>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</si>
  <si>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</si>
  <si>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</si>
  <si>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</si>
  <si>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</si>
  <si>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</si>
  <si>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</si>
  <si>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</si>
  <si>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</si>
  <si>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</si>
  <si>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</si>
  <si>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</si>
  <si>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</si>
  <si>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</si>
  <si>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</si>
  <si>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</si>
  <si>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</si>
  <si>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</si>
  <si>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</si>
  <si>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</si>
  <si>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</si>
  <si>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</si>
  <si>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</si>
  <si>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</si>
  <si>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</si>
  <si>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</si>
  <si>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</si>
  <si>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</si>
  <si>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</si>
  <si>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</si>
  <si>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</si>
  <si>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</si>
  <si>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</si>
  <si>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</si>
  <si>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</si>
  <si>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</si>
  <si>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</si>
  <si>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</si>
  <si>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</si>
  <si>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</si>
  <si>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</si>
  <si>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</si>
  <si>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</si>
  <si>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</si>
  <si>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</si>
  <si>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</si>
  <si>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</si>
  <si>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</si>
  <si>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</si>
  <si>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</si>
  <si>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</si>
  <si>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</si>
  <si>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</si>
  <si>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</si>
  <si>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</si>
  <si>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</si>
  <si>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</si>
  <si>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</si>
  <si>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</si>
  <si>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</si>
  <si>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</si>
  <si>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</si>
  <si>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</si>
  <si>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</si>
  <si>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</si>
  <si>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</si>
  <si>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</si>
  <si>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</si>
  <si>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</si>
  <si>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</si>
  <si>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</si>
  <si>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</si>
  <si>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</si>
  <si>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</si>
  <si>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</si>
  <si>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</si>
  <si>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</si>
  <si>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</si>
  <si>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</si>
  <si>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</si>
  <si>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</si>
  <si>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</si>
  <si>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</si>
  <si>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</si>
  <si>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</si>
  <si>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</si>
  <si>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</si>
  <si>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</si>
  <si>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</si>
  <si>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</si>
  <si>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</si>
  <si>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</si>
  <si>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</si>
  <si>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</si>
  <si>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</si>
  <si>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</si>
  <si>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</si>
  <si>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</si>
  <si>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</si>
  <si>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</si>
  <si>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</si>
  <si>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</si>
  <si>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</si>
  <si>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</si>
  <si>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</si>
  <si>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</si>
  <si>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</si>
  <si>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</si>
  <si>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</si>
  <si>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</si>
  <si>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</si>
  <si>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</si>
  <si>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</si>
  <si>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</si>
  <si>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</si>
  <si>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</si>
  <si>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</si>
  <si>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</si>
  <si>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</si>
  <si>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</si>
  <si>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</si>
  <si>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</si>
  <si>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</si>
  <si>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</si>
  <si>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</si>
  <si>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</si>
  <si>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</si>
  <si>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</si>
  <si>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</si>
  <si>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</si>
  <si>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</si>
  <si>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</si>
  <si>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</si>
  <si>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</si>
  <si>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</si>
  <si>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</si>
  <si>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</si>
  <si>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</si>
  <si>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</si>
  <si>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</si>
  <si>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</si>
  <si>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</si>
  <si>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</si>
  <si>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</si>
  <si>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</si>
  <si>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</si>
  <si>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</si>
  <si>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</si>
  <si>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</si>
  <si>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</si>
  <si>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</si>
  <si>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</si>
  <si>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</si>
  <si>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</si>
  <si>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</si>
  <si>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</si>
  <si>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</si>
  <si>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</si>
  <si>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</si>
  <si>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</si>
  <si>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</si>
  <si>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</si>
  <si>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</si>
  <si>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</si>
  <si>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</si>
  <si>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</si>
  <si>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</si>
  <si>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</si>
  <si>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</si>
  <si>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</si>
  <si>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</si>
  <si>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</si>
  <si>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</si>
  <si>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</si>
  <si>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</si>
  <si>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</si>
  <si>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</si>
  <si>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</si>
  <si>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</si>
  <si>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</si>
  <si>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</si>
  <si>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</si>
  <si>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</si>
  <si>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</si>
  <si>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</si>
  <si>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</si>
  <si>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</si>
  <si>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</si>
  <si>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</si>
  <si>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</si>
  <si>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</si>
  <si>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</si>
  <si>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</si>
  <si>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</si>
  <si>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</si>
  <si>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</si>
  <si>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</si>
  <si>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</si>
  <si>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</si>
  <si>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</si>
  <si>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</si>
  <si>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</si>
  <si>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</si>
  <si>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</si>
  <si>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</si>
  <si>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</si>
  <si>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</si>
  <si>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</si>
  <si>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</si>
  <si>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</si>
  <si>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</si>
  <si>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</si>
  <si>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</si>
  <si>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</si>
  <si>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</si>
  <si>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</si>
  <si>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</si>
  <si>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</si>
  <si>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</si>
  <si>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</si>
  <si>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</si>
  <si>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</si>
  <si>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</si>
  <si>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</si>
  <si>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</si>
  <si>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</si>
  <si>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</si>
  <si>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</si>
  <si>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</si>
  <si>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</si>
  <si>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</si>
  <si>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</si>
  <si>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</si>
  <si>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</si>
  <si>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</si>
  <si>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</si>
  <si>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</si>
  <si>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</si>
  <si>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</si>
  <si>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</si>
  <si>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</si>
  <si>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</si>
  <si>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</si>
  <si>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</si>
  <si>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</si>
  <si>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</si>
  <si>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</si>
  <si>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</si>
  <si>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</si>
  <si>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</si>
  <si>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</si>
  <si>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</si>
  <si>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</si>
  <si>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</si>
  <si>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</si>
  <si>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</si>
  <si>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</si>
  <si>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</si>
  <si>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</si>
  <si>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</si>
  <si>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</si>
  <si>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</si>
  <si>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</si>
  <si>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</si>
  <si>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</si>
  <si>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</si>
  <si>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</si>
  <si>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</si>
  <si>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</si>
  <si>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</si>
  <si>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</si>
  <si>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</si>
  <si>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</si>
  <si>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</si>
  <si>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</si>
  <si>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</si>
  <si>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</si>
  <si>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</si>
  <si>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</si>
  <si>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</si>
  <si>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</si>
  <si>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</si>
  <si>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</si>
  <si>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</si>
  <si>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</si>
  <si>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</si>
  <si>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</si>
  <si>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</si>
  <si>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</si>
  <si>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</si>
  <si>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</si>
  <si>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</si>
  <si>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</si>
  <si>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</si>
  <si>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</si>
  <si>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</si>
  <si>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</si>
  <si>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</si>
  <si>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</si>
  <si>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</si>
  <si>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</si>
  <si>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</si>
  <si>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</si>
  <si>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</si>
  <si>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</si>
  <si>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</si>
  <si>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</si>
  <si>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</si>
  <si>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</si>
  <si>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</si>
  <si>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</si>
  <si>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</si>
  <si>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</si>
  <si>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</si>
  <si>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</si>
  <si>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</si>
  <si>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</si>
  <si>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</si>
  <si>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</si>
  <si>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</si>
  <si>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</si>
  <si>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</si>
  <si>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</si>
  <si>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</si>
  <si>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</si>
  <si>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</si>
  <si>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</si>
  <si>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</si>
  <si>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</si>
  <si>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</si>
  <si>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</si>
  <si>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</si>
  <si>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</si>
  <si>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</si>
  <si>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</si>
  <si>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</si>
  <si>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</si>
  <si>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</si>
  <si>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</si>
  <si>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</si>
  <si>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</si>
  <si>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</si>
  <si>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</si>
  <si>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</si>
  <si>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</si>
  <si>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</si>
  <si>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</si>
  <si>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</si>
  <si>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</si>
  <si>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</si>
  <si>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</si>
  <si>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</si>
  <si>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</si>
  <si>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</si>
  <si>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</si>
  <si>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</si>
  <si>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</si>
  <si>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</si>
  <si>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</si>
  <si>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</si>
  <si>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</si>
  <si>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</si>
  <si>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</si>
  <si>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</si>
  <si>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</si>
  <si>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</si>
  <si>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</si>
  <si>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</si>
  <si>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</si>
  <si>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</si>
  <si>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</si>
  <si>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</si>
  <si>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</si>
  <si>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</si>
  <si>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</si>
  <si>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</si>
  <si>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</si>
  <si>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</si>
  <si>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</si>
  <si>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</si>
  <si>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</si>
  <si>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</si>
  <si>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</si>
  <si>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</si>
  <si>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</si>
  <si>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</si>
  <si>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</si>
  <si>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</si>
  <si>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</si>
  <si>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</si>
  <si>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</si>
  <si>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</si>
  <si>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</si>
  <si>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</si>
  <si>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</si>
  <si>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</si>
  <si>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</si>
  <si>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</si>
  <si>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</si>
  <si>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</si>
  <si>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</si>
  <si>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</si>
  <si>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</si>
  <si>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</si>
  <si>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</si>
  <si>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</si>
  <si>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</si>
  <si>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</si>
  <si>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</si>
  <si>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</si>
  <si>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</si>
  <si>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</si>
  <si>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</si>
  <si>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</si>
  <si>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</si>
  <si>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</si>
  <si>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</si>
  <si>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</si>
  <si>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</si>
  <si>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</si>
  <si>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</si>
  <si>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</si>
  <si>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</si>
  <si>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</si>
  <si>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</si>
  <si>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</si>
  <si>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</si>
  <si>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</si>
  <si>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</si>
  <si>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</si>
  <si>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</si>
  <si>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</si>
  <si>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</si>
  <si>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</si>
  <si>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</si>
  <si>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</si>
  <si>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</si>
  <si>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</si>
  <si>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</si>
  <si>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</si>
  <si>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</si>
  <si>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</si>
  <si>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</si>
  <si>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</si>
  <si>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</si>
  <si>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</si>
  <si>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</si>
  <si>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</si>
  <si>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</si>
  <si>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</si>
  <si>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</si>
  <si>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</si>
  <si>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</si>
  <si>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</si>
  <si>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</si>
  <si>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</si>
  <si>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</si>
  <si>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</si>
  <si>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</si>
  <si>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</si>
  <si>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</si>
  <si>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</si>
  <si>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</si>
  <si>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</si>
  <si>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</si>
  <si>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</si>
  <si>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</si>
  <si>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</si>
  <si>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</si>
  <si>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</si>
  <si>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</si>
  <si>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</si>
  <si>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</si>
  <si>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</si>
  <si>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</si>
  <si>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</si>
  <si>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</si>
  <si>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</si>
  <si>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</si>
  <si>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</si>
  <si>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</si>
  <si>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</si>
  <si>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</si>
  <si>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</si>
  <si>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</si>
  <si>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</si>
  <si>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</si>
  <si>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</si>
  <si>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</si>
  <si>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</si>
  <si>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</si>
  <si>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</si>
  <si>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</si>
  <si>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</si>
  <si>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</si>
  <si>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</si>
  <si>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</si>
  <si>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</si>
  <si>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</si>
  <si>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</si>
  <si>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</si>
  <si>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</si>
  <si>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</si>
  <si>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</si>
  <si>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</si>
  <si>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</si>
  <si>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</si>
  <si>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</si>
  <si>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</si>
  <si>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</si>
  <si>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</si>
  <si>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</si>
  <si>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</si>
  <si>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</si>
  <si>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</si>
  <si>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</si>
  <si>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</si>
  <si>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</si>
  <si>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</si>
  <si>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</si>
  <si>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</si>
  <si>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</si>
  <si>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</si>
  <si>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</si>
  <si>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</si>
  <si>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</si>
  <si>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</si>
  <si>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</si>
  <si>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</si>
  <si>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</si>
  <si>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</si>
  <si>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</si>
  <si>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</si>
  <si>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</si>
  <si>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</si>
  <si>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</si>
  <si>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</si>
  <si>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</si>
  <si>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</si>
  <si>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</si>
  <si>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</si>
  <si>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</si>
  <si>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</si>
  <si>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</si>
  <si>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</si>
  <si>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</si>
  <si>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</si>
  <si>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</si>
  <si>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</si>
  <si>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</si>
  <si>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</si>
  <si>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</si>
  <si>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</si>
  <si>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</si>
  <si>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</si>
  <si>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</si>
  <si>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</si>
  <si>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</si>
  <si>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</si>
  <si>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</si>
  <si>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</si>
  <si>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</si>
  <si>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</si>
  <si>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</si>
  <si>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</si>
  <si>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</si>
  <si>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</si>
  <si>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</si>
  <si>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</si>
  <si>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</si>
  <si>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</si>
  <si>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</si>
  <si>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</si>
  <si>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</si>
  <si>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</si>
  <si>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</si>
  <si>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</si>
  <si>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</si>
  <si>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</si>
  <si>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</si>
  <si>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</si>
  <si>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</si>
  <si>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</si>
  <si>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</si>
  <si>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</si>
  <si>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</si>
  <si>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</si>
  <si>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</si>
  <si>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</si>
  <si>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</si>
  <si>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</si>
  <si>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</si>
  <si>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</si>
  <si>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</si>
  <si>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</si>
  <si>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</si>
  <si>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</si>
  <si>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</si>
  <si>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</si>
  <si>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</si>
  <si>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</si>
  <si>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</si>
  <si>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</si>
  <si>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</si>
  <si>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</si>
  <si>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</si>
  <si>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</si>
  <si>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</si>
  <si>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</si>
  <si>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</si>
  <si>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</si>
  <si>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</si>
  <si>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</si>
  <si>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</si>
  <si>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</si>
  <si>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</si>
  <si>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</si>
  <si>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</si>
  <si>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</si>
  <si>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</si>
  <si>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</si>
  <si>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</si>
  <si>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</si>
  <si>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</si>
  <si>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</si>
  <si>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</si>
  <si>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</si>
  <si>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</si>
  <si>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</si>
  <si>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</si>
  <si>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</si>
  <si>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</si>
  <si>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</si>
  <si>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</si>
  <si>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</si>
  <si>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</si>
  <si>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</si>
  <si>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</si>
  <si>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</si>
  <si>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</si>
  <si>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</si>
  <si>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</si>
  <si>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</si>
  <si>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</si>
  <si>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</si>
  <si>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</si>
  <si>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</si>
  <si>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</si>
  <si>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</si>
  <si>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</si>
  <si>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</si>
  <si>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</si>
  <si>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</si>
  <si>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</si>
  <si>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</si>
  <si>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</si>
  <si>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</si>
  <si>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</si>
  <si>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</si>
  <si>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</si>
  <si>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</si>
  <si>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</si>
  <si>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</si>
  <si>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</si>
  <si>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</si>
  <si>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</si>
  <si>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</si>
  <si>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</si>
  <si>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</si>
  <si>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</si>
  <si>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</si>
  <si>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</si>
  <si>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</si>
  <si>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</si>
  <si>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</si>
  <si>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</si>
  <si>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</si>
  <si>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</si>
  <si>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</si>
  <si>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</si>
  <si>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</si>
  <si>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</si>
  <si>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</si>
  <si>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</si>
  <si>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</si>
  <si>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</si>
  <si>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</si>
  <si>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</si>
  <si>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</si>
  <si>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</si>
  <si>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</si>
  <si>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</si>
  <si>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</si>
  <si>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</si>
  <si>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</si>
  <si>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</si>
  <si>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</si>
  <si>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</si>
  <si>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</si>
  <si>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</si>
  <si>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</si>
  <si>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</si>
  <si>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</si>
  <si>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</si>
  <si>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</si>
  <si>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</si>
  <si>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</si>
  <si>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</si>
  <si>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</si>
  <si>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</si>
  <si>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</si>
  <si>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</si>
  <si>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</si>
  <si>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</si>
  <si>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</si>
  <si>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</si>
  <si>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</si>
  <si>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</si>
  <si>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</si>
  <si>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</si>
  <si>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</si>
  <si>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</si>
  <si>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</si>
  <si>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</si>
  <si>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</si>
  <si>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</si>
  <si>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</si>
  <si>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</si>
  <si>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</si>
  <si>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</si>
  <si>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</si>
  <si>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</si>
  <si>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</si>
  <si>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</si>
  <si>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</si>
  <si>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</si>
  <si>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</si>
  <si>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</si>
  <si>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</si>
  <si>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</si>
  <si>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</si>
  <si>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</si>
  <si>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</si>
  <si>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</si>
  <si>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</si>
  <si>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</si>
  <si>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</si>
  <si>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</si>
  <si>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</si>
  <si>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</si>
  <si>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</si>
  <si>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</si>
  <si>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</si>
  <si>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</si>
  <si>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</si>
  <si>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</si>
  <si>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</si>
  <si>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</si>
  <si>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</si>
  <si>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</si>
  <si>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</si>
  <si>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</si>
  <si>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</si>
  <si>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</si>
  <si>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</si>
  <si>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</si>
  <si>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</si>
  <si>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</si>
  <si>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</si>
  <si>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</si>
  <si>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</si>
  <si>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</si>
  <si>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</si>
  <si>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</si>
  <si>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</si>
  <si>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</si>
  <si>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</si>
  <si>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</si>
  <si>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</si>
  <si>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</si>
  <si>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</si>
  <si>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</si>
  <si>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</si>
  <si>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</si>
  <si>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</si>
  <si>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</si>
  <si>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</si>
  <si>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</si>
  <si>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</si>
  <si>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</si>
  <si>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</si>
  <si>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</si>
  <si>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</si>
  <si>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</si>
  <si>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</si>
  <si>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</si>
  <si>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</si>
  <si>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</si>
  <si>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</si>
  <si>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</si>
  <si>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</si>
  <si>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</si>
  <si>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</si>
  <si>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</si>
  <si>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</si>
  <si>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</si>
  <si>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</si>
  <si>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</si>
  <si>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</si>
  <si>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</si>
  <si>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</si>
  <si>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</si>
  <si>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</si>
  <si>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</si>
  <si>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</si>
  <si>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</si>
  <si>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</si>
  <si>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</si>
  <si>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</si>
  <si>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</si>
  <si>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</si>
  <si>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</si>
  <si>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</si>
  <si>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</si>
  <si>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</si>
  <si>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</si>
  <si>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</si>
  <si>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</si>
  <si>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</si>
  <si>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</si>
  <si>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</si>
  <si>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</si>
  <si>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</si>
  <si>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</si>
  <si>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</si>
  <si>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</si>
  <si>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</si>
  <si>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</si>
  <si>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</si>
  <si>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</si>
  <si>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</si>
  <si>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</si>
  <si>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</si>
  <si>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</si>
  <si>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</si>
  <si>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</si>
  <si>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</si>
  <si>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</si>
  <si>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</si>
  <si>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</si>
  <si>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</si>
  <si>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</si>
  <si>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</si>
  <si>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</si>
  <si>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</si>
  <si>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</si>
  <si>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</si>
  <si>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</si>
  <si>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</si>
  <si>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</si>
  <si>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</si>
  <si>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</si>
  <si>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</si>
  <si>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</si>
  <si>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</si>
  <si>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</si>
  <si>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</si>
  <si>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</si>
  <si>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</si>
  <si>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</si>
  <si>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</si>
  <si>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</si>
  <si>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</si>
  <si>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</si>
  <si>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</si>
  <si>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</si>
  <si>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</si>
  <si>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</si>
  <si>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</si>
  <si>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</si>
  <si>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</si>
  <si>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</si>
  <si>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</si>
  <si>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</si>
  <si>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</si>
  <si>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</si>
  <si>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</si>
  <si>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</si>
  <si>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</si>
  <si>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</si>
  <si>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</si>
  <si>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</si>
  <si>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</si>
  <si>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</si>
  <si>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</si>
  <si>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</si>
  <si>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</si>
  <si>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</si>
  <si>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</si>
  <si>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</si>
  <si>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</si>
  <si>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</si>
  <si>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</si>
  <si>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</si>
  <si>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</si>
  <si>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</si>
  <si>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</si>
  <si>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</si>
  <si>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</si>
  <si>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</si>
  <si>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</si>
  <si>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</si>
  <si>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</si>
  <si>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</si>
  <si>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</si>
  <si>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</si>
  <si>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</si>
  <si>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</si>
  <si>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</si>
  <si>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</si>
  <si>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</si>
  <si>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</si>
  <si>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</si>
  <si>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</si>
  <si>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</si>
  <si>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</si>
  <si>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</si>
  <si>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</si>
  <si>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</si>
  <si>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</si>
  <si>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</si>
  <si>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</si>
  <si>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</si>
  <si>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</si>
  <si>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</si>
  <si>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</si>
  <si>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</si>
  <si>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</si>
  <si>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</si>
  <si>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</si>
  <si>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</si>
  <si>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</si>
  <si>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</si>
  <si>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</si>
  <si>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</si>
  <si>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</si>
  <si>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</si>
  <si>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</si>
  <si>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</si>
  <si>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</si>
  <si>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</si>
  <si>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</si>
  <si>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</si>
  <si>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</si>
  <si>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</si>
  <si>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</si>
  <si>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</si>
  <si>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</si>
  <si>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</si>
  <si>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</si>
  <si>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</si>
  <si>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</si>
  <si>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</si>
  <si>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</si>
  <si>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</si>
  <si>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</si>
  <si>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</si>
  <si>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</si>
  <si>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</si>
  <si>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</si>
  <si>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</si>
  <si>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</si>
  <si>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</si>
  <si>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</si>
  <si>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</si>
  <si>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</si>
  <si>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</si>
  <si>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</si>
  <si>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</si>
  <si>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</si>
  <si>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</si>
  <si>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</si>
  <si>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</si>
  <si>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</si>
  <si>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</si>
  <si>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</si>
  <si>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</si>
  <si>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</si>
  <si>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</si>
  <si>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</si>
  <si>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</si>
  <si>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</si>
  <si>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</si>
  <si>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</si>
  <si>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</si>
  <si>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</si>
  <si>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</si>
  <si>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</si>
  <si>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</si>
  <si>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</si>
  <si>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</si>
  <si>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</si>
  <si>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</si>
  <si>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</si>
  <si>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</si>
  <si>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</si>
  <si>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</si>
  <si>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</si>
  <si>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</si>
  <si>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</si>
  <si>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</si>
  <si>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</si>
  <si>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</si>
  <si>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</si>
  <si>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</si>
  <si>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</si>
  <si>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</si>
  <si>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</si>
  <si>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</si>
  <si>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</si>
  <si>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</si>
  <si>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</si>
  <si>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</si>
  <si>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</si>
  <si>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</si>
  <si>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</si>
  <si>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</si>
  <si>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</si>
  <si>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</si>
  <si>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</si>
  <si>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</si>
  <si>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</si>
  <si>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</si>
  <si>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</si>
  <si>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</si>
  <si>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</si>
  <si>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</si>
  <si>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</si>
  <si>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</si>
  <si>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</si>
  <si>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</si>
  <si>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</si>
  <si>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</si>
  <si>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</si>
  <si>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</si>
  <si>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</si>
  <si>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</si>
  <si>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</si>
  <si>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</si>
  <si>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</si>
  <si>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</si>
  <si>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</si>
  <si>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</si>
  <si>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</si>
  <si>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</si>
  <si>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</si>
  <si>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</si>
  <si>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</si>
  <si>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</si>
  <si>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</si>
  <si>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</si>
  <si>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</si>
  <si>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</si>
  <si>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</si>
  <si>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</si>
  <si>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</si>
  <si>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</si>
  <si>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</si>
  <si>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</si>
  <si>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</si>
  <si>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</si>
  <si>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</si>
  <si>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</si>
  <si>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</si>
  <si>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</si>
  <si>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</si>
  <si>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</si>
  <si>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</si>
  <si>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</si>
  <si>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</si>
  <si>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</si>
  <si>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</si>
  <si>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</si>
  <si>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</si>
  <si>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</si>
  <si>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</si>
  <si>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</si>
  <si>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</si>
  <si>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</si>
  <si>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</si>
  <si>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</si>
  <si>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</si>
  <si>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</si>
  <si>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</si>
  <si>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</si>
  <si>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</si>
  <si>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</si>
  <si>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</si>
  <si>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</si>
  <si>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</si>
  <si>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</si>
  <si>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</si>
  <si>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</si>
  <si>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</si>
  <si>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</si>
  <si>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</si>
  <si>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</si>
  <si>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</si>
  <si>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</si>
  <si>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</si>
  <si>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</si>
  <si>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</si>
  <si>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</si>
  <si>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</si>
  <si>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</si>
  <si>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</si>
  <si>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</si>
  <si>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</si>
  <si>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</si>
  <si>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</si>
  <si>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</si>
  <si>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</si>
  <si>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</si>
  <si>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</si>
  <si>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</si>
  <si>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</si>
  <si>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</si>
  <si>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</si>
  <si>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</si>
  <si>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</si>
  <si>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</si>
  <si>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</si>
  <si>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</si>
  <si>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</si>
  <si>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</si>
  <si>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</si>
  <si>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</si>
  <si>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</si>
  <si>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</si>
  <si>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</si>
  <si>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</si>
  <si>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</si>
  <si>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</si>
  <si>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</si>
  <si>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</si>
  <si>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</si>
  <si>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</si>
  <si>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</si>
  <si>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</si>
  <si>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</si>
  <si>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</si>
  <si>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</si>
  <si>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</si>
  <si>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</si>
  <si>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</si>
  <si>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</si>
  <si>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</si>
  <si>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</si>
  <si>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</si>
  <si>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</si>
  <si>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</si>
  <si>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</si>
  <si>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</si>
  <si>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</si>
  <si>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</si>
  <si>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</si>
  <si>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</si>
  <si>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</si>
  <si>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</si>
  <si>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</si>
  <si>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</si>
  <si>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</si>
  <si>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</si>
  <si>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</si>
  <si>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</si>
  <si>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</si>
  <si>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</si>
  <si>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</si>
  <si>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</si>
  <si>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</si>
  <si>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</si>
  <si>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</si>
  <si>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</si>
  <si>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</si>
  <si>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</si>
  <si>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</si>
  <si>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</si>
  <si>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</si>
  <si>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</si>
  <si>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</si>
  <si>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</si>
  <si>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</si>
  <si>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</si>
  <si>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</si>
  <si>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</si>
  <si>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</si>
  <si>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</si>
  <si>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</si>
  <si>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</si>
  <si>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</si>
  <si>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</si>
  <si>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</si>
  <si>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</si>
  <si>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</si>
  <si>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</si>
  <si>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</si>
  <si>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</si>
  <si>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</si>
  <si>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</si>
  <si>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</si>
  <si>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</si>
  <si>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</si>
  <si>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</si>
  <si>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</si>
  <si>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</si>
  <si>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</si>
  <si>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</si>
  <si>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</si>
  <si>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</si>
  <si>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</si>
  <si>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</si>
  <si>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</si>
  <si>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</si>
  <si>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</si>
  <si>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</si>
  <si>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</si>
  <si>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</si>
  <si>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</si>
  <si>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</si>
  <si>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</si>
  <si>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</si>
  <si>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</si>
  <si>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</si>
  <si>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</si>
  <si>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</si>
  <si>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</si>
  <si>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</si>
  <si>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</si>
  <si>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</si>
  <si>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</si>
  <si>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</si>
  <si>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</si>
  <si>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</si>
  <si>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</si>
  <si>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</si>
  <si>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</si>
  <si>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</si>
  <si>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</si>
  <si>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</si>
  <si>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</si>
  <si>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</si>
  <si>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</si>
  <si>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</si>
  <si>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</si>
  <si>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</si>
  <si>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</si>
  <si>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</si>
  <si>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</si>
  <si>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</si>
  <si>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</si>
  <si>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</si>
  <si>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</si>
  <si>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</si>
  <si>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</si>
  <si>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</si>
  <si>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</si>
  <si>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</si>
  <si>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</si>
  <si>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</si>
  <si>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</si>
  <si>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</si>
  <si>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</si>
  <si>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</si>
  <si>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</si>
  <si>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</si>
  <si>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</si>
  <si>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</si>
  <si>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</si>
  <si>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</si>
  <si>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</si>
  <si>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</si>
  <si>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</si>
  <si>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</si>
  <si>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</si>
  <si>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</si>
  <si>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</si>
  <si>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</si>
  <si>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</si>
  <si>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</si>
  <si>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</si>
  <si>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</si>
  <si>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</si>
  <si>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</si>
  <si>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</si>
  <si>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</si>
  <si>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</si>
  <si>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</si>
  <si>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</si>
  <si>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</si>
  <si>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</si>
  <si>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</si>
  <si>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</si>
  <si>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</si>
  <si>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</si>
  <si>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</si>
  <si>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</si>
  <si>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</si>
  <si>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</si>
  <si>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</si>
  <si>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</si>
  <si>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</si>
  <si>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</si>
  <si>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</si>
  <si>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</si>
  <si>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</si>
  <si>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</si>
  <si>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</si>
  <si>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</si>
  <si>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</si>
  <si>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</si>
  <si>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</si>
  <si>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</si>
  <si>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</si>
  <si>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</si>
  <si>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</si>
  <si>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</si>
  <si>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</si>
  <si>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</si>
  <si>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</si>
  <si>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</si>
  <si>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</si>
  <si>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</si>
  <si>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</si>
  <si>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</si>
  <si>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</si>
  <si>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</si>
  <si>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</si>
  <si>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</si>
  <si>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</si>
  <si>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</si>
  <si>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</si>
  <si>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</si>
  <si>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</si>
  <si>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</si>
  <si>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</si>
  <si>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</si>
  <si>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</si>
  <si>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</si>
  <si>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</si>
  <si>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</si>
  <si>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</si>
  <si>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</si>
  <si>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</si>
  <si>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</si>
  <si>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</si>
  <si>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</si>
  <si>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</si>
  <si>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</si>
  <si>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</si>
  <si>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</si>
  <si>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</si>
  <si>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</si>
  <si>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</si>
  <si>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</si>
  <si>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</si>
  <si>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</si>
  <si>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</si>
  <si>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</si>
  <si>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</si>
  <si>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</si>
  <si>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</si>
  <si>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</si>
  <si>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</si>
  <si>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</si>
  <si>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</si>
  <si>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</si>
  <si>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</si>
  <si>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</si>
  <si>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</si>
  <si>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</si>
  <si>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</si>
  <si>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</si>
  <si>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</si>
  <si>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</si>
  <si>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</si>
  <si>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</si>
  <si>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</si>
  <si>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</si>
  <si>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</si>
  <si>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</si>
  <si>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</si>
  <si>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</si>
  <si>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</si>
  <si>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</si>
  <si>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</si>
  <si>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</si>
  <si>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</si>
  <si>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</si>
  <si>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</si>
  <si>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</si>
  <si>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</si>
  <si>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</si>
  <si>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</si>
  <si>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</si>
  <si>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</si>
  <si>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</si>
  <si>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</si>
  <si>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</si>
  <si>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</si>
  <si>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</si>
  <si>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</si>
  <si>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</si>
  <si>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</si>
  <si>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</si>
  <si>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</si>
  <si>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</si>
  <si>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</si>
  <si>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</si>
  <si>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</si>
  <si>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</si>
  <si>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</si>
  <si>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</si>
  <si>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</si>
  <si>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</si>
  <si>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</si>
  <si>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</si>
  <si>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</si>
  <si>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</si>
  <si>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</si>
  <si>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</si>
  <si>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</si>
  <si>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</si>
  <si>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</si>
  <si>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</si>
  <si>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</si>
  <si>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</si>
  <si>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</si>
  <si>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</si>
  <si>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</si>
  <si>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</si>
  <si>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</si>
  <si>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</si>
  <si>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</si>
  <si>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</si>
  <si>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</si>
  <si>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</si>
  <si>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</si>
  <si>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</si>
  <si>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</si>
  <si>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</si>
  <si>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</si>
  <si>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</si>
  <si>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</si>
  <si>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</si>
  <si>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</si>
  <si>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</si>
  <si>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</si>
  <si>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</si>
  <si>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</si>
  <si>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</si>
  <si>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</si>
  <si>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</si>
  <si>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</si>
  <si>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</si>
  <si>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</si>
  <si>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</si>
  <si>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</si>
  <si>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</si>
  <si>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</si>
  <si>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</si>
  <si>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</si>
  <si>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</si>
  <si>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</si>
  <si>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</si>
  <si>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</si>
  <si>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</si>
  <si>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</si>
  <si>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</si>
  <si>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</si>
  <si>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</si>
  <si>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</si>
  <si>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</si>
  <si>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</si>
  <si>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</si>
  <si>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</si>
  <si>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</si>
  <si>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</si>
  <si>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</si>
  <si>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</si>
  <si>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</si>
  <si>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</si>
  <si>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</si>
  <si>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</si>
  <si>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</si>
  <si>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</si>
  <si>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</si>
  <si>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</si>
  <si>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</si>
  <si>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</si>
  <si>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</si>
  <si>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</si>
  <si>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</si>
  <si>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</si>
  <si>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</si>
  <si>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</si>
  <si>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</si>
  <si>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</si>
  <si>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</si>
  <si>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</si>
  <si>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</si>
  <si>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</si>
  <si>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</si>
  <si>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</si>
  <si>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</si>
  <si>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</si>
  <si>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</si>
  <si>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</si>
  <si>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</si>
  <si>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</si>
  <si>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</si>
  <si>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</si>
  <si>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</si>
  <si>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</si>
  <si>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</si>
  <si>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</si>
  <si>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</si>
  <si>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</si>
  <si>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</si>
  <si>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</si>
  <si>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</si>
  <si>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</si>
  <si>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</si>
  <si>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</si>
  <si>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</si>
  <si>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</si>
  <si>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</si>
  <si>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</si>
  <si>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</si>
  <si>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</si>
  <si>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</si>
  <si>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</si>
  <si>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</si>
  <si>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</si>
  <si>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</si>
  <si>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</si>
  <si>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</si>
  <si>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</si>
  <si>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</si>
  <si>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</si>
  <si>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</si>
  <si>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</si>
  <si>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</si>
  <si>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</si>
  <si>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</si>
  <si>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</si>
  <si>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</si>
  <si>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</si>
  <si>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</si>
  <si>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</si>
  <si>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</si>
  <si>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</si>
  <si>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</si>
  <si>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</si>
  <si>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</si>
  <si>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</si>
  <si>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</si>
  <si>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</si>
  <si>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</si>
  <si>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</si>
  <si>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</si>
  <si>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</si>
  <si>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</si>
  <si>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</si>
  <si>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</si>
  <si>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</si>
  <si>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</si>
  <si>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</si>
  <si>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</si>
  <si>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</si>
  <si>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</si>
  <si>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</si>
  <si>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</si>
  <si>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</si>
  <si>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</si>
  <si>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</si>
  <si>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</si>
  <si>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</si>
  <si>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</si>
  <si>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</si>
  <si>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</si>
  <si>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</si>
  <si>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</si>
  <si>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</si>
  <si>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</si>
  <si>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</si>
  <si>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</si>
  <si>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</si>
  <si>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</si>
  <si>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</si>
  <si>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</si>
  <si>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</si>
  <si>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</si>
  <si>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</si>
  <si>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</si>
  <si>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</si>
  <si>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</si>
  <si>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</si>
  <si>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</si>
  <si>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</si>
  <si>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</si>
  <si>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</si>
  <si>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</si>
  <si>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</si>
  <si>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</si>
  <si>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</si>
  <si>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</si>
  <si>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</si>
  <si>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</si>
  <si>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</si>
  <si>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</si>
  <si>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</si>
  <si>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</si>
  <si>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</si>
  <si>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</si>
  <si>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</si>
  <si>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</si>
  <si>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</si>
  <si>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</si>
  <si>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</si>
  <si>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</si>
  <si>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</si>
  <si>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</si>
  <si>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</si>
  <si>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</si>
  <si>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</si>
  <si>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</si>
  <si>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</si>
  <si>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</si>
  <si>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</si>
  <si>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</si>
  <si>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</si>
  <si>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</si>
  <si>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</si>
  <si>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</si>
  <si>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</si>
  <si>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</si>
  <si>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</si>
  <si>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</si>
  <si>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</si>
  <si>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</si>
  <si>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</si>
  <si>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</si>
  <si>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</si>
  <si>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</si>
  <si>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</si>
  <si>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</si>
  <si>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</si>
  <si>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</si>
  <si>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</si>
  <si>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</si>
  <si>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</si>
  <si>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</si>
  <si>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</si>
  <si>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</si>
  <si>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</si>
  <si>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</si>
  <si>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</si>
  <si>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</si>
  <si>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</si>
  <si>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</si>
  <si>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</si>
  <si>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</si>
  <si>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</si>
  <si>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</si>
  <si>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</si>
  <si>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</si>
  <si>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</si>
  <si>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</si>
  <si>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</si>
  <si>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</si>
  <si>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</si>
  <si>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</si>
  <si>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</si>
  <si>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</si>
  <si>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</si>
  <si>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</si>
  <si>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</si>
  <si>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</si>
  <si>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</si>
  <si>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</si>
  <si>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</si>
  <si>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</si>
  <si>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</si>
  <si>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</si>
  <si>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</si>
  <si>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</si>
  <si>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</si>
  <si>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</si>
  <si>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</si>
  <si>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</si>
  <si>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</si>
  <si>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</si>
  <si>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</si>
  <si>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</si>
  <si>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</si>
  <si>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</si>
  <si>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</si>
  <si>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</si>
  <si>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</si>
  <si>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</si>
  <si>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</si>
  <si>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</si>
  <si>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</si>
  <si>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</si>
  <si>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</si>
  <si>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</si>
  <si>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</si>
  <si>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</si>
  <si>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</si>
  <si>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</si>
  <si>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</si>
  <si>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</si>
  <si>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</si>
  <si>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</si>
  <si>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</si>
  <si>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</si>
  <si>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</si>
  <si>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</si>
  <si>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</si>
  <si>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</si>
  <si>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</si>
  <si>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</si>
  <si>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</si>
  <si>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</si>
  <si>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</si>
  <si>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</si>
  <si>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</si>
  <si>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</si>
  <si>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</si>
  <si>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</si>
  <si>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</si>
  <si>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</si>
  <si>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</si>
  <si>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</si>
  <si>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</si>
  <si>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</si>
  <si>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</si>
  <si>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</si>
  <si>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</si>
  <si>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</si>
  <si>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</si>
  <si>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</si>
  <si>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</si>
  <si>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</si>
  <si>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</si>
  <si>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</si>
  <si>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</si>
  <si>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</si>
  <si>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</si>
  <si>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</si>
  <si>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</si>
  <si>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</si>
  <si>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</si>
  <si>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</si>
  <si>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</si>
  <si>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</si>
  <si>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</si>
  <si>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</si>
  <si>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</si>
  <si>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</si>
  <si>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</si>
  <si>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</si>
  <si>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</si>
  <si>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</si>
  <si>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</si>
  <si>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</si>
  <si>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</si>
  <si>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</si>
  <si>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</si>
  <si>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</si>
  <si>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</si>
  <si>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</si>
  <si>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</si>
  <si>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</si>
  <si>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</si>
  <si>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</si>
  <si>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</si>
  <si>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</si>
  <si>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</si>
  <si>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</si>
  <si>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</si>
  <si>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</si>
  <si>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</si>
  <si>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</si>
  <si>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</si>
  <si>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</si>
  <si>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</si>
  <si>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</si>
  <si>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</si>
  <si>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</si>
  <si>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</si>
  <si>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</si>
  <si>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</si>
  <si>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</si>
  <si>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</si>
  <si>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</si>
  <si>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</si>
  <si>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</si>
  <si>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</si>
  <si>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</si>
  <si>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</si>
  <si>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</si>
  <si>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</si>
  <si>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</si>
  <si>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</si>
  <si>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</si>
  <si>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</si>
  <si>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</si>
  <si>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</si>
  <si>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</si>
  <si>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</si>
  <si>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</si>
  <si>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</si>
  <si>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</si>
  <si>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</si>
  <si>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</si>
  <si>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</si>
  <si>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</si>
  <si>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</si>
  <si>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</si>
  <si>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</si>
  <si>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</si>
  <si>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</si>
  <si>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</si>
  <si>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</si>
  <si>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</si>
  <si>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</si>
  <si>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</si>
  <si>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</si>
  <si>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</si>
  <si>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</si>
  <si>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</si>
  <si>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</si>
  <si>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</si>
  <si>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</si>
  <si>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</si>
  <si>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</si>
  <si>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</si>
  <si>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</si>
  <si>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</si>
  <si>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</si>
  <si>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</si>
  <si>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</si>
  <si>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</si>
  <si>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</si>
  <si>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</si>
  <si>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</si>
  <si>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</si>
  <si>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</si>
  <si>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</si>
  <si>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</si>
  <si>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</si>
  <si>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</si>
  <si>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</si>
  <si>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</si>
  <si>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</si>
  <si>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</si>
  <si>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</si>
  <si>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</si>
  <si>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</si>
  <si>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</si>
  <si>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</si>
  <si>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</si>
  <si>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</si>
  <si>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</si>
  <si>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</si>
  <si>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</si>
  <si>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</si>
  <si>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</si>
  <si>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</si>
  <si>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</si>
  <si>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</si>
  <si>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</si>
  <si>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</si>
  <si>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</si>
  <si>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</si>
  <si>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</si>
  <si>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</si>
  <si>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</si>
  <si>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</si>
  <si>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</si>
  <si>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</si>
  <si>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</si>
  <si>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</si>
  <si>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</si>
  <si>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</si>
  <si>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</si>
  <si>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</si>
  <si>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</si>
  <si>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</si>
  <si>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</si>
  <si>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</si>
  <si>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</si>
  <si>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</si>
  <si>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</si>
  <si>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</si>
  <si>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</si>
  <si>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</si>
  <si>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</si>
  <si>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</si>
  <si>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</si>
  <si>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</si>
  <si>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</si>
  <si>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</si>
  <si>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</si>
  <si>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</si>
  <si>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</si>
  <si>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</si>
  <si>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</si>
  <si>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</si>
  <si>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</si>
  <si>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</si>
  <si>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</si>
  <si>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</si>
  <si>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</si>
  <si>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</si>
  <si>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</si>
  <si>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</si>
  <si>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</si>
  <si>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</si>
  <si>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</si>
  <si>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</si>
  <si>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</si>
  <si>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</si>
  <si>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</si>
  <si>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</si>
  <si>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</si>
  <si>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</si>
  <si>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</si>
  <si>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</si>
  <si>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</si>
  <si>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</si>
  <si>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</si>
  <si>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</si>
  <si>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</si>
  <si>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</si>
  <si>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</si>
  <si>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</si>
  <si>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</si>
  <si>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</si>
  <si>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</si>
  <si>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</si>
  <si>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</si>
  <si>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</si>
  <si>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</si>
  <si>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</si>
  <si>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</si>
  <si>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</si>
  <si>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</si>
  <si>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</si>
  <si>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</si>
  <si>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</si>
  <si>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</si>
  <si>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</si>
  <si>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</si>
  <si>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</si>
  <si>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</si>
  <si>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</si>
  <si>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</si>
  <si>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</si>
  <si>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</si>
  <si>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</si>
  <si>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</si>
  <si>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</si>
  <si>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</si>
  <si>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</si>
  <si>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</si>
  <si>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</si>
  <si>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</si>
  <si>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</si>
  <si>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</si>
  <si>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</si>
  <si>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</si>
  <si>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</si>
  <si>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</si>
  <si>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</si>
  <si>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</si>
  <si>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</si>
  <si>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</si>
  <si>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</si>
  <si>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</si>
  <si>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</si>
  <si>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</si>
  <si>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</si>
  <si>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</si>
  <si>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</si>
  <si>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</si>
  <si>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</si>
  <si>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</si>
  <si>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</si>
  <si>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</si>
  <si>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</si>
  <si>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</si>
  <si>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</si>
  <si>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</si>
  <si>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</si>
  <si>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</si>
  <si>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</si>
  <si>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</si>
  <si>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</si>
  <si>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</si>
  <si>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</si>
  <si>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</si>
  <si>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</si>
  <si>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</si>
  <si>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</si>
  <si>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</si>
  <si>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</si>
  <si>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</si>
  <si>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</si>
  <si>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</si>
  <si>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</si>
  <si>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</si>
  <si>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</si>
  <si>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</si>
  <si>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</si>
  <si>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</si>
  <si>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</si>
  <si>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</si>
  <si>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</si>
  <si>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</si>
  <si>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</si>
  <si>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</si>
  <si>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</si>
  <si>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</si>
  <si>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</si>
  <si>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</si>
  <si>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</si>
  <si>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</si>
  <si>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</si>
  <si>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</si>
  <si>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</si>
  <si>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</si>
  <si>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</si>
  <si>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</si>
  <si>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</si>
  <si>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</si>
  <si>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</si>
  <si>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</si>
  <si>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</si>
  <si>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</si>
  <si>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</si>
  <si>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</si>
  <si>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</si>
  <si>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</si>
  <si>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</si>
  <si>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</si>
  <si>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</si>
  <si>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</si>
  <si>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</si>
  <si>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</si>
  <si>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</si>
  <si>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</si>
  <si>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</si>
  <si>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</si>
  <si>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</si>
  <si>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</si>
  <si>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</si>
  <si>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</si>
  <si>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</si>
  <si>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</si>
  <si>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</si>
  <si>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</si>
  <si>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</si>
  <si>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</si>
  <si>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</si>
  <si>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</si>
  <si>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</si>
  <si>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</si>
  <si>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</si>
  <si>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</si>
  <si>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</si>
  <si>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</si>
  <si>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</si>
  <si>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</si>
  <si>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</si>
  <si>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</si>
  <si>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</si>
  <si>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</si>
  <si>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</si>
  <si>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</si>
  <si>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</si>
  <si>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</si>
  <si>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</si>
  <si>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</si>
  <si>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</si>
  <si>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</si>
  <si>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</si>
  <si>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</si>
  <si>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</si>
  <si>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</si>
  <si>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</si>
  <si>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</si>
  <si>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</si>
  <si>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</si>
  <si>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</si>
  <si>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</si>
  <si>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</si>
  <si>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</si>
  <si>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</si>
  <si>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</si>
  <si>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</si>
  <si>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</si>
  <si>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</si>
  <si>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</si>
  <si>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</si>
  <si>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</si>
  <si>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</si>
  <si>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</si>
  <si>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</si>
  <si>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</si>
  <si>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</si>
  <si>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</si>
  <si>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</si>
  <si>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</si>
  <si>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</si>
  <si>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</si>
  <si>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</si>
  <si>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</si>
  <si>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</si>
  <si>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</si>
  <si>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</si>
  <si>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</si>
  <si>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</si>
  <si>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</si>
  <si>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</si>
  <si>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</si>
  <si>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</si>
  <si>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</si>
  <si>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</si>
  <si>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</si>
  <si>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</si>
  <si>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</si>
  <si>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</si>
  <si>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</si>
  <si>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</si>
  <si>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</si>
  <si>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</si>
  <si>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</si>
  <si>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</si>
  <si>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</si>
  <si>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</si>
  <si>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</si>
  <si>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</si>
  <si>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</si>
  <si>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</si>
  <si>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</si>
  <si>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</si>
  <si>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</si>
  <si>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</si>
  <si>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</si>
  <si>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</si>
  <si>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</si>
  <si>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</si>
  <si>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</si>
  <si>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</si>
  <si>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</si>
  <si>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</si>
  <si>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</si>
  <si>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</si>
  <si>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</si>
  <si>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</si>
  <si>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</si>
  <si>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</si>
  <si>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</si>
  <si>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</si>
  <si>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</si>
  <si>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</si>
  <si>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</si>
  <si>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</si>
  <si>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</si>
  <si>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</si>
  <si>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</si>
  <si>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</si>
  <si>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</si>
  <si>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</si>
  <si>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</si>
  <si>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</si>
  <si>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</si>
  <si>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</si>
  <si>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</si>
  <si>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</si>
  <si>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</si>
  <si>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</si>
  <si>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</si>
  <si>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</si>
  <si>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</si>
  <si>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</si>
  <si>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</si>
  <si>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</si>
  <si>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</si>
  <si>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</si>
  <si>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</si>
  <si>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</si>
  <si>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</si>
  <si>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</si>
  <si>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</si>
  <si>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</si>
  <si>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</si>
  <si>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</si>
  <si>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</si>
  <si>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</si>
  <si>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</si>
  <si>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</si>
  <si>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</si>
  <si>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</si>
  <si>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</si>
  <si>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</si>
  <si>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</si>
  <si>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</si>
  <si>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</si>
  <si>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</si>
  <si>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</si>
  <si>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</si>
  <si>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</si>
  <si>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</si>
  <si>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</si>
  <si>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</si>
  <si>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</si>
  <si>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</si>
  <si>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</si>
  <si>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</si>
  <si>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</si>
  <si>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</si>
  <si>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</si>
  <si>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</si>
  <si>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</si>
  <si>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</si>
  <si>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</si>
  <si>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</si>
  <si>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</si>
  <si>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</si>
  <si>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</si>
  <si>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</si>
  <si>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</si>
  <si>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</si>
  <si>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</si>
  <si>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</si>
  <si>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</si>
  <si>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</si>
  <si>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</si>
  <si>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</si>
  <si>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</si>
  <si>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</si>
  <si>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</si>
  <si>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</si>
  <si>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</si>
  <si>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</si>
  <si>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</si>
  <si>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</si>
  <si>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</si>
  <si>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</si>
  <si>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</si>
  <si>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</si>
  <si>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</si>
  <si>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</si>
  <si>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</si>
  <si>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</si>
  <si>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</si>
  <si>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</si>
  <si>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</si>
  <si>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</si>
  <si>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</si>
  <si>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</si>
  <si>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</si>
  <si>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</si>
  <si>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</si>
  <si>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</si>
  <si>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</si>
  <si>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</si>
  <si>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</si>
  <si>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</si>
  <si>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</si>
  <si>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</si>
  <si>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</si>
  <si>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</si>
  <si>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</si>
  <si>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</si>
  <si>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</si>
  <si>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</si>
  <si>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</si>
  <si>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</si>
  <si>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</si>
  <si>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</si>
  <si>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</si>
  <si>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</si>
  <si>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</si>
  <si>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</si>
  <si>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</si>
  <si>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</si>
  <si>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</si>
  <si>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</si>
  <si>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</si>
  <si>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</si>
  <si>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</si>
  <si>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</si>
  <si>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</si>
  <si>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</si>
  <si>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</si>
  <si>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</si>
  <si>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</si>
  <si>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</si>
  <si>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</si>
  <si>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</si>
  <si>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</si>
  <si>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</si>
  <si>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</si>
  <si>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</si>
  <si>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</si>
  <si>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</si>
  <si>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</si>
  <si>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</si>
  <si>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</si>
  <si>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</si>
  <si>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</si>
  <si>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</si>
  <si>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</si>
  <si>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</si>
  <si>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</si>
  <si>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</si>
  <si>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</si>
  <si>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</si>
  <si>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</si>
  <si>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</si>
  <si>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</si>
  <si>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</si>
  <si>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</si>
  <si>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</si>
  <si>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</si>
  <si>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</si>
  <si>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</si>
  <si>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</si>
  <si>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</si>
  <si>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</si>
  <si>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</si>
  <si>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</si>
  <si>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</si>
  <si>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</si>
  <si>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</si>
  <si>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</si>
  <si>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</si>
  <si>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</si>
  <si>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</si>
  <si>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</si>
  <si>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</si>
  <si>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</si>
  <si>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</si>
  <si>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</si>
  <si>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</si>
  <si>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</si>
  <si>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</si>
  <si>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</si>
  <si>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</si>
  <si>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</si>
  <si>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</si>
  <si>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</si>
  <si>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</si>
  <si>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</si>
  <si>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</si>
  <si>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</si>
  <si>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</si>
  <si>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</si>
  <si>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</si>
  <si>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</si>
  <si>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</si>
  <si>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</si>
  <si>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</si>
  <si>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</si>
  <si>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</si>
  <si>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</si>
  <si>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</si>
  <si>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</si>
  <si>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</si>
  <si>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</si>
  <si>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</si>
  <si>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</si>
  <si>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</si>
  <si>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</si>
  <si>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</si>
  <si>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</si>
  <si>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</si>
  <si>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</si>
  <si>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</si>
  <si>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</si>
  <si>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</si>
  <si>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</si>
  <si>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</si>
  <si>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</si>
  <si>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</si>
  <si>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</si>
  <si>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</si>
  <si>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</si>
  <si>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</si>
  <si>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</si>
  <si>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</si>
  <si>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</si>
  <si>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</si>
  <si>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</si>
  <si>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</si>
  <si>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</si>
  <si>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</si>
  <si>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</si>
  <si>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</si>
  <si>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</si>
  <si>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</si>
  <si>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</si>
  <si>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</si>
  <si>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</si>
  <si>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</si>
  <si>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</si>
  <si>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</si>
  <si>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</si>
  <si>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</si>
  <si>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</si>
  <si>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</si>
  <si>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</si>
  <si>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</si>
  <si>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</si>
  <si>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</si>
  <si>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</si>
  <si>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</si>
  <si>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</si>
  <si>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</si>
  <si>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</si>
  <si>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</si>
  <si>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</si>
  <si>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</si>
  <si>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</si>
  <si>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</si>
  <si>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</si>
  <si>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</si>
  <si>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</si>
  <si>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</si>
  <si>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</si>
  <si>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</si>
  <si>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</si>
  <si>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</si>
  <si>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</si>
  <si>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</si>
  <si>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</si>
  <si>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</si>
  <si>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</si>
  <si>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</si>
  <si>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</si>
  <si>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</si>
  <si>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</si>
  <si>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</si>
  <si>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</si>
  <si>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</si>
  <si>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</si>
  <si>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</si>
  <si>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</si>
  <si>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</si>
  <si>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</si>
  <si>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</si>
  <si>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</si>
  <si>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</si>
  <si>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</si>
  <si>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</si>
  <si>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</si>
  <si>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</si>
  <si>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</si>
  <si>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</si>
  <si>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</si>
  <si>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</si>
  <si>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</si>
  <si>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</si>
  <si>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</si>
  <si>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</si>
  <si>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</si>
  <si>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</si>
  <si>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</si>
  <si>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</si>
  <si>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</si>
  <si>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</si>
  <si>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</si>
  <si>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</si>
  <si>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</si>
  <si>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</si>
  <si>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</si>
  <si>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</si>
  <si>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</si>
  <si>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</si>
  <si>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</si>
  <si>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</si>
  <si>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</si>
  <si>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</si>
  <si>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</si>
  <si>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</si>
  <si>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</si>
  <si>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</si>
  <si>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</si>
  <si>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</si>
  <si>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</si>
  <si>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</si>
  <si>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</si>
  <si>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</si>
  <si>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</si>
  <si>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</si>
  <si>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</si>
  <si>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</si>
  <si>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</si>
  <si>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</si>
  <si>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</si>
  <si>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</si>
  <si>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</si>
  <si>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</si>
  <si>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</si>
  <si>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</si>
  <si>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</si>
  <si>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</si>
  <si>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</si>
  <si>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</si>
  <si>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</si>
  <si>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</si>
  <si>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</si>
  <si>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</si>
  <si>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</si>
  <si>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</si>
  <si>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</si>
  <si>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</si>
  <si>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</si>
  <si>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</si>
  <si>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</si>
  <si>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</si>
  <si>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</si>
  <si>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</si>
  <si>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</si>
  <si>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</si>
  <si>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</si>
  <si>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</si>
  <si>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</si>
  <si>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</si>
  <si>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</si>
  <si>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</si>
  <si>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</si>
  <si>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</si>
  <si>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</si>
  <si>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</si>
  <si>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</si>
  <si>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</si>
  <si>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</si>
  <si>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</si>
  <si>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</si>
  <si>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</si>
  <si>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</si>
  <si>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</si>
  <si>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</si>
  <si>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</si>
  <si>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</si>
  <si>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</si>
  <si>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</si>
  <si>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</si>
  <si>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</si>
  <si>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</si>
  <si>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</si>
  <si>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</si>
  <si>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</si>
  <si>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</si>
  <si>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</si>
  <si>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</si>
  <si>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</si>
  <si>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</si>
  <si>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</si>
  <si>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</si>
  <si>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</si>
  <si>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</si>
  <si>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</si>
  <si>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</si>
  <si>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</si>
  <si>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</si>
  <si>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</si>
  <si>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</si>
  <si>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</si>
  <si>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</si>
  <si>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</si>
  <si>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</si>
  <si>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</si>
  <si>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</si>
  <si>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</si>
  <si>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</si>
  <si>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</si>
  <si>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</si>
  <si>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</si>
  <si>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</si>
  <si>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</si>
  <si>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</si>
  <si>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</si>
  <si>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</si>
  <si>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</si>
  <si>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</si>
  <si>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</si>
  <si>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</si>
  <si>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</si>
  <si>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</si>
  <si>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</si>
  <si>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</si>
  <si>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</si>
  <si>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</si>
  <si>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</si>
  <si>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</si>
  <si>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</si>
  <si>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</si>
  <si>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</si>
  <si>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</si>
  <si>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</si>
  <si>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</si>
  <si>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</si>
  <si>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</si>
  <si>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</si>
  <si>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</si>
  <si>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</si>
  <si>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</si>
  <si>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</si>
  <si>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</si>
  <si>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</si>
  <si>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</si>
  <si>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</si>
  <si>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</si>
  <si>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</si>
  <si>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</si>
  <si>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</si>
  <si>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</si>
  <si>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</si>
  <si>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</si>
  <si>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</si>
  <si>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</si>
  <si>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</si>
  <si>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</si>
  <si>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</si>
  <si>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</si>
  <si>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</si>
  <si>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</si>
  <si>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</si>
  <si>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</si>
  <si>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</si>
  <si>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</si>
  <si>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</si>
  <si>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</si>
  <si>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</si>
  <si>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</si>
  <si>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</si>
  <si>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</si>
  <si>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</si>
  <si>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</si>
  <si>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</si>
  <si>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</si>
  <si>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</si>
  <si>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</si>
  <si>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</si>
  <si>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</si>
  <si>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</si>
  <si>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</si>
  <si>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</si>
  <si>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</si>
  <si>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</si>
  <si>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</si>
  <si>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</si>
  <si>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</si>
  <si>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</si>
  <si>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</si>
  <si>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</si>
  <si>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</si>
  <si>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</si>
  <si>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</si>
  <si>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</si>
  <si>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</si>
  <si>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</si>
  <si>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</si>
  <si>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</si>
  <si>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</si>
  <si>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</si>
  <si>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</si>
  <si>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</si>
  <si>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</si>
  <si>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</si>
  <si>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</si>
  <si>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</si>
  <si>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</si>
  <si>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</si>
  <si>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</si>
  <si>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</si>
  <si>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</si>
  <si>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</si>
  <si>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</si>
  <si>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</si>
  <si>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</si>
  <si>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</si>
  <si>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</si>
  <si>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</si>
  <si>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</si>
  <si>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</si>
  <si>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</si>
  <si>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</si>
  <si>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</si>
  <si>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</si>
  <si>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</si>
  <si>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</si>
  <si>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</si>
  <si>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</si>
  <si>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</si>
  <si>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</si>
  <si>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</si>
  <si>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</si>
  <si>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</si>
  <si>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</si>
  <si>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</si>
  <si>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</si>
  <si>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</si>
  <si>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</si>
  <si>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</si>
  <si>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</si>
  <si>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</si>
  <si>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</si>
  <si>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</si>
  <si>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</si>
  <si>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</si>
  <si>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</si>
  <si>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</si>
  <si>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</si>
  <si>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</si>
  <si>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</si>
  <si>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</si>
  <si>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</si>
  <si>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</si>
  <si>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</si>
  <si>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</si>
  <si>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</si>
  <si>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</si>
  <si>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</si>
  <si>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</si>
  <si>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</si>
  <si>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</si>
  <si>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</si>
  <si>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</si>
  <si>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</si>
  <si>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</si>
  <si>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</si>
  <si>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</si>
  <si>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</si>
  <si>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</si>
  <si>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</si>
  <si>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</si>
  <si>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</si>
  <si>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</si>
  <si>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</si>
  <si>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</si>
  <si>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</si>
  <si>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</si>
  <si>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</si>
  <si>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</si>
  <si>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</si>
  <si>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</si>
  <si>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</si>
  <si>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</si>
  <si>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</si>
  <si>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</si>
  <si>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</si>
  <si>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</si>
  <si>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</si>
  <si>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</si>
  <si>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</si>
  <si>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</si>
  <si>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</si>
  <si>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</si>
  <si>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</si>
  <si>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</si>
  <si>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</si>
  <si>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</si>
  <si>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</si>
  <si>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</si>
  <si>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</si>
  <si>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</si>
  <si>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</si>
  <si>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</si>
  <si>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</si>
  <si>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</si>
  <si>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</si>
  <si>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</si>
  <si>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</si>
  <si>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</si>
  <si>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</si>
  <si>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</si>
  <si>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</si>
  <si>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</si>
  <si>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</si>
  <si>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</si>
  <si>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</si>
  <si>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</si>
  <si>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</si>
  <si>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</si>
  <si>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</si>
  <si>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</si>
  <si>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</si>
  <si>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</si>
  <si>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</si>
  <si>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</si>
  <si>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</si>
  <si>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</si>
  <si>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</si>
  <si>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</si>
  <si>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</si>
  <si>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</si>
  <si>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</si>
  <si>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</si>
  <si>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</si>
  <si>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</si>
  <si>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</si>
  <si>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</si>
  <si>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</si>
  <si>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</si>
  <si>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</si>
  <si>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</si>
  <si>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</si>
  <si>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</si>
  <si>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</si>
  <si>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</si>
  <si>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</si>
  <si>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</si>
  <si>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</si>
  <si>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</si>
  <si>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</si>
  <si>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</si>
  <si>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</si>
  <si>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</si>
  <si>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</si>
  <si>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</si>
  <si>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</si>
  <si>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</si>
  <si>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</si>
  <si>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</si>
  <si>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</si>
  <si>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</si>
  <si>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</si>
  <si>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</si>
  <si>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</si>
  <si>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</si>
  <si>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</si>
  <si>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</si>
  <si>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</si>
  <si>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</si>
  <si>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</si>
  <si>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</si>
  <si>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</si>
  <si>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</si>
  <si>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</si>
  <si>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</si>
  <si>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</si>
  <si>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</si>
  <si>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</si>
  <si>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</si>
  <si>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</si>
  <si>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</si>
  <si>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</si>
  <si>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</si>
  <si>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</si>
  <si>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</si>
  <si>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</si>
  <si>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</si>
  <si>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</si>
  <si>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</si>
  <si>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</si>
  <si>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</si>
  <si>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</si>
  <si>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</si>
  <si>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</si>
  <si>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</si>
  <si>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</si>
  <si>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</si>
  <si>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</si>
  <si>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</si>
  <si>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</si>
  <si>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</si>
  <si>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</si>
  <si>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</si>
  <si>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</si>
  <si>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</si>
  <si>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</si>
  <si>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</si>
  <si>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</si>
  <si>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</si>
  <si>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</si>
  <si>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</si>
  <si>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</si>
  <si>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</si>
  <si>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</si>
  <si>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</si>
  <si>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</si>
  <si>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</si>
  <si>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</si>
  <si>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</si>
  <si>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</si>
  <si>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</si>
  <si>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</si>
  <si>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</si>
  <si>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</si>
  <si>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</si>
  <si>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</si>
  <si>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</si>
  <si>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</si>
  <si>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</si>
  <si>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</si>
  <si>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</si>
  <si>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</si>
  <si>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</si>
  <si>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</si>
  <si>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</si>
  <si>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</si>
  <si>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</si>
  <si>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</si>
  <si>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</si>
  <si>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</si>
  <si>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</si>
  <si>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</si>
  <si>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</si>
  <si>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</si>
  <si>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</si>
  <si>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</si>
  <si>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</si>
  <si>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</si>
  <si>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</si>
  <si>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</si>
  <si>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</si>
  <si>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</si>
  <si>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</si>
  <si>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</si>
  <si>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</si>
  <si>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</si>
  <si>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</si>
  <si>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</si>
  <si>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</si>
  <si>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</si>
  <si>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</si>
  <si>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</si>
  <si>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</si>
  <si>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</si>
  <si>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</si>
  <si>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</si>
  <si>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</si>
  <si>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</si>
  <si>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</si>
  <si>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</si>
  <si>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</si>
  <si>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</si>
  <si>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</si>
  <si>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</si>
  <si>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</si>
  <si>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</si>
  <si>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</si>
  <si>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</si>
  <si>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</si>
  <si>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</si>
  <si>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</si>
  <si>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</si>
  <si>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</si>
  <si>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</si>
  <si>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</si>
  <si>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</si>
  <si>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</si>
  <si>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</si>
  <si>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</si>
  <si>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</si>
  <si>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</si>
  <si>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</si>
  <si>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</si>
  <si>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</si>
  <si>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</si>
  <si>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</si>
  <si>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</si>
  <si>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</si>
  <si>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</si>
  <si>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</si>
  <si>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</si>
  <si>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</si>
  <si>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</si>
  <si>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</si>
  <si>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</si>
  <si>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</si>
  <si>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</si>
  <si>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</si>
  <si>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</si>
  <si>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</si>
  <si>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</si>
  <si>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</si>
  <si>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</si>
  <si>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</si>
  <si>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</si>
  <si>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</si>
  <si>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</si>
  <si>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</si>
  <si>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</si>
  <si>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</si>
  <si>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</si>
  <si>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</si>
  <si>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</si>
  <si>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</si>
  <si>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</si>
  <si>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</si>
  <si>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</si>
  <si>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</si>
  <si>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</si>
  <si>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</si>
  <si>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</si>
  <si>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</si>
  <si>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</si>
  <si>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</si>
  <si>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</si>
  <si>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</si>
  <si>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</si>
  <si>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</si>
  <si>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</si>
  <si>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</si>
  <si>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</si>
  <si>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</si>
  <si>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</si>
  <si>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</si>
  <si>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</si>
  <si>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</si>
  <si>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</si>
  <si>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</si>
  <si>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</si>
  <si>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</si>
  <si>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</si>
  <si>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</si>
  <si>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</si>
  <si>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</si>
  <si>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</si>
  <si>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</si>
  <si>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</si>
  <si>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</si>
  <si>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</si>
  <si>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</si>
  <si>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</si>
  <si>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</si>
  <si>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</si>
  <si>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</si>
  <si>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</si>
  <si>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</si>
  <si>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</si>
  <si>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</si>
  <si>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</si>
  <si>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</si>
  <si>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</si>
  <si>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</si>
  <si>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</si>
  <si>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</si>
  <si>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</si>
  <si>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</si>
  <si>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</si>
  <si>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</si>
  <si>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</si>
  <si>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</si>
  <si>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</si>
  <si>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</si>
  <si>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</si>
  <si>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</si>
  <si>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</si>
  <si>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</si>
  <si>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</si>
  <si>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</si>
  <si>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</si>
  <si>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</si>
  <si>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</si>
  <si>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</si>
  <si>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</si>
  <si>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</si>
  <si>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</si>
  <si>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</si>
  <si>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</si>
  <si>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</si>
  <si>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</si>
  <si>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</si>
  <si>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</si>
  <si>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</si>
  <si>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</si>
  <si>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</si>
  <si>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</si>
  <si>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</si>
  <si>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</si>
  <si>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</si>
  <si>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</si>
  <si>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</si>
  <si>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</si>
  <si>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</si>
  <si>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</si>
  <si>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</si>
  <si>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</si>
  <si>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</si>
  <si>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</si>
  <si>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</si>
  <si>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</si>
  <si>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</si>
  <si>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</si>
  <si>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</si>
  <si>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</si>
  <si>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</si>
  <si>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</si>
  <si>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</si>
  <si>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</si>
  <si>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</si>
  <si>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</si>
  <si>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</si>
  <si>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</si>
  <si>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</si>
  <si>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</si>
  <si>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</si>
  <si>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</si>
  <si>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</si>
  <si>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</si>
  <si>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</si>
  <si>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</si>
  <si>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</si>
  <si>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</si>
  <si>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</si>
  <si>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</si>
  <si>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</si>
  <si>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</si>
  <si>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</si>
  <si>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</si>
  <si>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</si>
  <si>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</si>
  <si>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</si>
  <si>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</si>
  <si>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</si>
  <si>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</si>
  <si>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</si>
  <si>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</si>
  <si>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</si>
  <si>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</si>
  <si>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</si>
  <si>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</si>
  <si>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</si>
  <si>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</si>
  <si>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</si>
  <si>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</si>
  <si>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</si>
  <si>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</si>
  <si>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</si>
  <si>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</si>
  <si>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</si>
  <si>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</si>
  <si>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</si>
  <si>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</si>
  <si>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</si>
  <si>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</si>
  <si>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</si>
  <si>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</si>
  <si>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</si>
  <si>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</si>
  <si>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</si>
  <si>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</si>
  <si>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</si>
  <si>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</si>
  <si>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</si>
  <si>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</si>
  <si>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</si>
  <si>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</si>
  <si>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</si>
  <si>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</si>
  <si>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</si>
  <si>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</si>
  <si>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</si>
  <si>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</si>
  <si>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</si>
  <si>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</si>
  <si>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</si>
  <si>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</si>
  <si>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</si>
  <si>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</si>
  <si>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</si>
  <si>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</si>
  <si>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</si>
  <si>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</si>
  <si>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</si>
  <si>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</si>
  <si>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</si>
  <si>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</si>
  <si>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</si>
  <si>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</si>
  <si>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</si>
  <si>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</si>
  <si>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</si>
  <si>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</si>
  <si>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</si>
  <si>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</si>
  <si>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</si>
  <si>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</si>
  <si>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</si>
  <si>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</si>
  <si>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</si>
  <si>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</si>
  <si>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</si>
  <si>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</si>
  <si>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</si>
  <si>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</si>
  <si>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</si>
  <si>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</si>
  <si>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</si>
  <si>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</si>
  <si>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</si>
  <si>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</si>
  <si>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</si>
  <si>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</si>
  <si>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</si>
  <si>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</si>
  <si>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</si>
  <si>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</si>
  <si>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</si>
  <si>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</si>
  <si>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</si>
  <si>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</si>
  <si>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</si>
  <si>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</si>
  <si>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</si>
  <si>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</si>
  <si>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</si>
  <si>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</si>
  <si>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</si>
  <si>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</si>
  <si>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</si>
  <si>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</si>
  <si>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</si>
  <si>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</si>
  <si>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</si>
  <si>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</si>
  <si>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</si>
  <si>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</si>
  <si>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</si>
  <si>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</si>
  <si>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</si>
  <si>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</si>
  <si>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</si>
  <si>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</si>
  <si>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</si>
  <si>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</si>
  <si>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</si>
  <si>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</si>
  <si>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</si>
  <si>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</si>
  <si>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</si>
  <si>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</si>
  <si>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</si>
  <si>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</si>
  <si>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</si>
  <si>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</si>
  <si>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</si>
  <si>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</si>
  <si>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</si>
  <si>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</si>
  <si>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</si>
  <si>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</si>
  <si>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</si>
  <si>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</si>
  <si>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</si>
  <si>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</si>
  <si>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</si>
  <si>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</si>
  <si>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</si>
  <si>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</si>
  <si>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</si>
  <si>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</si>
  <si>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</si>
  <si>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</si>
  <si>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</si>
  <si>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</si>
  <si>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</si>
  <si>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</si>
  <si>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</si>
  <si>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</si>
  <si>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</si>
  <si>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</si>
  <si>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</si>
  <si>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</si>
  <si>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</si>
  <si>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</si>
  <si>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</si>
  <si>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</si>
  <si>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</si>
  <si>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</si>
  <si>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</si>
  <si>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</si>
  <si>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</si>
  <si>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</si>
  <si>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</si>
  <si>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</si>
  <si>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</si>
  <si>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</si>
  <si>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</si>
  <si>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</si>
  <si>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</si>
  <si>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</si>
  <si>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</si>
  <si>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</si>
  <si>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</si>
  <si>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</si>
  <si>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</si>
  <si>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</si>
  <si>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</si>
  <si>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</si>
  <si>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</si>
  <si>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</si>
  <si>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</si>
  <si>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</si>
  <si>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</si>
  <si>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</si>
  <si>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</si>
  <si>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</si>
  <si>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</si>
  <si>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</si>
  <si>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</si>
  <si>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</si>
  <si>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</si>
  <si>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</si>
  <si>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</si>
  <si>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</si>
  <si>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</si>
  <si>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</si>
  <si>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</si>
  <si>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</si>
  <si>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</si>
  <si>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</si>
  <si>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</si>
  <si>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</si>
  <si>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</si>
  <si>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</si>
  <si>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</si>
  <si>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</si>
  <si>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</si>
  <si>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</si>
  <si>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</si>
  <si>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</si>
  <si>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</si>
  <si>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</si>
  <si>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</si>
  <si>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</si>
  <si>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</si>
  <si>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</si>
  <si>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</si>
  <si>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</si>
  <si>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</si>
  <si>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</si>
  <si>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</si>
  <si>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</si>
  <si>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</si>
  <si>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</si>
  <si>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</si>
  <si>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</si>
  <si>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</si>
  <si>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</si>
  <si>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</si>
  <si>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</si>
  <si>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</si>
  <si>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</si>
  <si>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</si>
  <si>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</si>
  <si>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</si>
  <si>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</si>
  <si>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</si>
  <si>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</si>
  <si>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</si>
  <si>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</si>
  <si>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</si>
  <si>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</si>
  <si>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</si>
  <si>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</si>
  <si>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</si>
  <si>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</si>
  <si>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</si>
  <si>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</si>
  <si>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</si>
  <si>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</si>
  <si>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</si>
  <si>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</si>
  <si>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</si>
  <si>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</si>
  <si>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</si>
  <si>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</si>
  <si>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</si>
  <si>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</si>
  <si>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</si>
  <si>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</si>
  <si>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</si>
  <si>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</si>
  <si>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</si>
  <si>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</si>
  <si>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</si>
  <si>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</si>
  <si>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</si>
  <si>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</si>
  <si>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</si>
  <si>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</si>
  <si>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</si>
  <si>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</si>
  <si>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</si>
  <si>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</si>
  <si>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</si>
  <si>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</si>
  <si>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</si>
  <si>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</si>
  <si>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</si>
  <si>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</si>
  <si>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</si>
  <si>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</si>
  <si>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</si>
  <si>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</si>
  <si>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</si>
  <si>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</si>
  <si>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</si>
  <si>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</si>
  <si>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</si>
  <si>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</si>
  <si>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</si>
  <si>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</si>
  <si>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</si>
  <si>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</si>
  <si>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</si>
  <si>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</si>
  <si>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</si>
  <si>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</si>
  <si>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</si>
  <si>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</si>
  <si>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</si>
  <si>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</si>
  <si>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</si>
  <si>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</si>
  <si>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</si>
  <si>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</si>
  <si>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</si>
  <si>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</si>
  <si>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</si>
  <si>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</si>
  <si>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</si>
  <si>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</si>
  <si>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</si>
  <si>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</si>
  <si>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</si>
  <si>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</si>
  <si>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</si>
  <si>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</si>
  <si>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</si>
  <si>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</si>
  <si>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</si>
  <si>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</si>
  <si>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</si>
  <si>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</si>
  <si>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</si>
  <si>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</si>
  <si>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</si>
  <si>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</si>
  <si>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</si>
  <si>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</si>
  <si>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</si>
  <si>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</si>
  <si>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</si>
  <si>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</si>
  <si>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</si>
  <si>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</si>
  <si>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</si>
  <si>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</si>
  <si>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</si>
  <si>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</si>
  <si>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</si>
  <si>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</si>
  <si>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</si>
  <si>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</si>
  <si>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</si>
  <si>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</si>
  <si>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</si>
  <si>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</si>
  <si>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</si>
  <si>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</si>
  <si>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</si>
  <si>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</si>
  <si>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</si>
  <si>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</si>
  <si>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</si>
  <si>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</si>
  <si>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</si>
  <si>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</si>
  <si>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</si>
  <si>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</si>
  <si>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</si>
  <si>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</si>
  <si>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</si>
  <si>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</si>
  <si>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</si>
  <si>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</si>
  <si>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</si>
  <si>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</si>
  <si>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</si>
  <si>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</si>
  <si>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</si>
  <si>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</si>
  <si>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</si>
  <si>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</si>
  <si>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</si>
  <si>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</si>
  <si>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</si>
  <si>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</si>
  <si>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</si>
  <si>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</si>
  <si>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</si>
  <si>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</si>
  <si>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</si>
  <si>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</si>
  <si>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</si>
  <si>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</si>
  <si>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</si>
  <si>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</si>
  <si>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</si>
  <si>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</si>
  <si>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</si>
  <si>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</si>
  <si>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</si>
  <si>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</si>
  <si>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</si>
  <si>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</si>
  <si>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</si>
  <si>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</si>
  <si>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</si>
  <si>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</si>
  <si>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</si>
  <si>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</si>
  <si>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</si>
  <si>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</si>
  <si>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</si>
  <si>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</si>
  <si>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</si>
  <si>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</si>
  <si>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</si>
  <si>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</si>
  <si>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</si>
  <si>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</si>
  <si>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</si>
  <si>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</si>
  <si>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</si>
  <si>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</si>
  <si>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</si>
  <si>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</si>
  <si>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</si>
  <si>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</si>
  <si>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</si>
  <si>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</si>
  <si>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</si>
  <si>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</si>
  <si>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</si>
  <si>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</si>
  <si>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</si>
  <si>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</si>
  <si>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</si>
  <si>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</si>
  <si>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</si>
  <si>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</si>
  <si>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</si>
  <si>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</si>
  <si>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</si>
  <si>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</si>
  <si>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</si>
  <si>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</si>
  <si>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</si>
  <si>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</si>
  <si>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</si>
  <si>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</si>
  <si>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</si>
  <si>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</si>
  <si>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</si>
  <si>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</si>
  <si>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</si>
  <si>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</si>
  <si>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</si>
  <si>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</si>
  <si>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</si>
  <si>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</si>
  <si>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</si>
  <si>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</si>
  <si>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</si>
  <si>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</si>
  <si>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</si>
  <si>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</si>
  <si>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</si>
  <si>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</si>
  <si>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</si>
  <si>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</si>
  <si>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</si>
  <si>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</si>
  <si>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</si>
  <si>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</si>
  <si>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</si>
  <si>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</si>
  <si>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</si>
  <si>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</si>
  <si>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</si>
  <si>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</si>
  <si>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</si>
  <si>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</si>
  <si>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</si>
  <si>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</si>
  <si>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</si>
  <si>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</si>
  <si>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</si>
  <si>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</si>
  <si>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</si>
  <si>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</si>
  <si>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</si>
  <si>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</si>
  <si>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</si>
  <si>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</si>
  <si>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</si>
  <si>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</si>
  <si>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</si>
  <si>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</si>
  <si>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</si>
  <si>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</si>
  <si>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</si>
  <si>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</si>
  <si>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</si>
  <si>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</si>
  <si>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</si>
  <si>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</si>
  <si>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</si>
  <si>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</si>
  <si>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</si>
  <si>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</si>
  <si>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</si>
  <si>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</si>
  <si>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</si>
  <si>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</si>
  <si>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</si>
  <si>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</si>
  <si>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</si>
  <si>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</si>
  <si>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</si>
  <si>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</si>
  <si>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</si>
  <si>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</si>
  <si>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</si>
  <si>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</si>
  <si>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</si>
  <si>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</si>
  <si>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</si>
  <si>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</si>
  <si>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</si>
  <si>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</si>
  <si>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</si>
  <si>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</si>
  <si>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</si>
  <si>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</si>
  <si>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</si>
  <si>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</si>
  <si>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</si>
  <si>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</si>
  <si>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</si>
  <si>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</si>
  <si>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</si>
  <si>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</si>
  <si>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</si>
  <si>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</si>
  <si>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</si>
  <si>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</si>
  <si>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</si>
  <si>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</si>
  <si>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</si>
  <si>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</si>
  <si>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</si>
  <si>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</si>
  <si>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</si>
  <si>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</si>
  <si>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</si>
  <si>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</si>
  <si>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</si>
  <si>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</si>
  <si>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</si>
  <si>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</si>
  <si>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</si>
  <si>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</si>
  <si>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</si>
  <si>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</si>
  <si>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</si>
  <si>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</si>
  <si>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</si>
  <si>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</si>
  <si>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</si>
  <si>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</si>
  <si>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</si>
  <si>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</si>
  <si>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</si>
  <si>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</si>
  <si>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</si>
  <si>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</si>
  <si>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</si>
  <si>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</si>
  <si>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</si>
  <si>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</si>
  <si>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</si>
  <si>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</si>
  <si>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</si>
  <si>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</si>
  <si>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</si>
  <si>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</si>
  <si>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</si>
  <si>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</si>
  <si>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</si>
  <si>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</si>
  <si>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</si>
  <si>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</si>
  <si>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</si>
  <si>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</si>
  <si>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</si>
  <si>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</si>
  <si>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</si>
  <si>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</si>
  <si>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</si>
  <si>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</si>
  <si>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</si>
  <si>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</si>
  <si>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</si>
  <si>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</si>
  <si>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</si>
  <si>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</si>
  <si>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</si>
  <si>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</si>
  <si>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</si>
  <si>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</si>
  <si>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</si>
  <si>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</si>
  <si>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</si>
  <si>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</si>
  <si>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</si>
  <si>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</si>
  <si>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</si>
  <si>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</si>
  <si>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</si>
  <si>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</si>
  <si>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</si>
  <si>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</si>
  <si>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</si>
  <si>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</si>
  <si>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</si>
  <si>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</si>
  <si>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</si>
  <si>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</si>
  <si>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</si>
  <si>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</si>
  <si>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</si>
  <si>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</si>
  <si>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</si>
  <si>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</si>
  <si>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</si>
  <si>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</si>
  <si>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</si>
  <si>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</si>
  <si>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</si>
  <si>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</si>
  <si>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</si>
  <si>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</si>
  <si>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</si>
  <si>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</si>
  <si>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</si>
  <si>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</si>
  <si>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</si>
  <si>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</si>
  <si>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</si>
  <si>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</si>
  <si>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</si>
  <si>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</si>
  <si>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</si>
  <si>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</si>
  <si>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</si>
  <si>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</si>
  <si>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</si>
  <si>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</si>
  <si>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</si>
  <si>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</si>
  <si>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</si>
  <si>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</si>
  <si>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</si>
  <si>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</si>
  <si>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</si>
  <si>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</si>
  <si>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</si>
  <si>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</si>
  <si>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</si>
  <si>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</si>
  <si>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</si>
  <si>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</si>
  <si>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</si>
  <si>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</si>
  <si>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</si>
  <si>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</si>
  <si>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</si>
  <si>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</si>
  <si>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</si>
  <si>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</si>
  <si>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</si>
  <si>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</si>
  <si>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</si>
  <si>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</si>
  <si>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</si>
  <si>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</si>
  <si>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</si>
  <si>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</si>
  <si>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</si>
  <si>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</si>
  <si>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</si>
  <si>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</si>
  <si>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</si>
  <si>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</si>
  <si>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</si>
  <si>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</si>
  <si>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</si>
  <si>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</si>
  <si>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</si>
  <si>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</si>
  <si>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</si>
  <si>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</si>
  <si>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</si>
  <si>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</si>
  <si>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</si>
  <si>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</si>
  <si>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</si>
  <si>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</si>
  <si>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</si>
  <si>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</si>
  <si>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</si>
  <si>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</si>
  <si>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</si>
  <si>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</si>
  <si>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</si>
  <si>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</si>
  <si>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</si>
  <si>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</si>
  <si>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</si>
  <si>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</si>
  <si>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</si>
  <si>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</si>
  <si>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</si>
  <si>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</si>
  <si>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</si>
  <si>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</si>
  <si>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</si>
  <si>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</si>
  <si>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</si>
  <si>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</si>
  <si>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</si>
  <si>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</si>
  <si>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</si>
  <si>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</si>
  <si>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</si>
  <si>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</si>
  <si>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</si>
  <si>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</si>
  <si>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</si>
  <si>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</si>
  <si>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</si>
  <si>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</si>
  <si>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</si>
  <si>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</si>
  <si>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</si>
  <si>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</si>
  <si>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</si>
  <si>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</si>
  <si>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</si>
  <si>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</si>
  <si>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</si>
  <si>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</si>
  <si>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</si>
  <si>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</si>
  <si>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</si>
  <si>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</si>
  <si>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</si>
  <si>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</si>
  <si>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</si>
  <si>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</si>
  <si>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</si>
  <si>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</si>
  <si>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</si>
  <si>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</si>
  <si>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</si>
  <si>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</si>
  <si>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</si>
  <si>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</si>
  <si>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</si>
  <si>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</si>
  <si>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</si>
  <si>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</si>
  <si>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</si>
  <si>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</si>
  <si>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</si>
  <si>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</si>
  <si>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</si>
  <si>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</si>
  <si>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</si>
  <si>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</si>
  <si>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</si>
  <si>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</si>
  <si>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</si>
  <si>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</si>
  <si>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</si>
  <si>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</si>
  <si>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</si>
  <si>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</si>
  <si>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</si>
  <si>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</si>
  <si>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</si>
  <si>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</si>
  <si>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</si>
  <si>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</si>
  <si>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</si>
  <si>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</si>
  <si>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</si>
  <si>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</si>
  <si>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</si>
  <si>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</si>
  <si>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</si>
  <si>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</si>
  <si>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</si>
  <si>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</si>
  <si>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</si>
  <si>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</si>
  <si>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</si>
  <si>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</si>
  <si>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</si>
  <si>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</si>
  <si>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</si>
  <si>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</si>
  <si>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</si>
  <si>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</si>
  <si>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</si>
  <si>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</si>
  <si>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</si>
  <si>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</si>
  <si>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</si>
  <si>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</si>
  <si>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</si>
  <si>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</si>
  <si>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</si>
  <si>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</si>
  <si>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</si>
  <si>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</si>
  <si>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</si>
  <si>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</si>
  <si>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</si>
  <si>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</si>
  <si>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</si>
  <si>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</si>
  <si>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</si>
  <si>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</si>
  <si>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</si>
  <si>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</si>
  <si>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</si>
  <si>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</si>
  <si>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</si>
  <si>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</si>
  <si>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</si>
  <si>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</si>
  <si>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</si>
  <si>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</si>
  <si>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</si>
  <si>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</si>
  <si>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</si>
  <si>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</si>
  <si>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</si>
  <si>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</si>
  <si>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</si>
  <si>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</si>
  <si>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</si>
  <si>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</si>
  <si>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</si>
  <si>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</si>
  <si>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</si>
  <si>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</si>
  <si>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</si>
  <si>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</si>
  <si>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</si>
  <si>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</si>
  <si>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</si>
  <si>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</si>
  <si>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</si>
  <si>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</si>
  <si>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</si>
  <si>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</si>
  <si>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</si>
  <si>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</si>
  <si>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</si>
  <si>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</si>
  <si>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</si>
  <si>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</si>
  <si>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</si>
  <si>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</si>
  <si>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</si>
  <si>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</si>
  <si>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</si>
  <si>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</si>
  <si>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</si>
  <si>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</si>
  <si>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</si>
  <si>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</si>
  <si>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</si>
  <si>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</si>
  <si>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</si>
  <si>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</si>
  <si>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</si>
  <si>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</si>
  <si>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</si>
  <si>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</si>
  <si>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</si>
  <si>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</si>
  <si>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</si>
  <si>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</si>
  <si>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</si>
  <si>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</si>
  <si>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</si>
  <si>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</si>
  <si>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</si>
  <si>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</si>
  <si>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</si>
  <si>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</si>
  <si>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</si>
  <si>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</si>
  <si>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</si>
  <si>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</si>
  <si>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</si>
  <si>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</si>
  <si>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</si>
  <si>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</si>
  <si>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</si>
  <si>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</si>
  <si>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</si>
  <si>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</si>
  <si>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</si>
  <si>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</si>
  <si>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</si>
  <si>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</si>
  <si>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</si>
  <si>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</si>
  <si>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</si>
  <si>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</si>
  <si>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</si>
  <si>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</si>
  <si>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</si>
  <si>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</si>
  <si>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</si>
  <si>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</si>
  <si>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</si>
  <si>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</si>
  <si>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</si>
  <si>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</si>
  <si>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</si>
  <si>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</si>
  <si>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</si>
  <si>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</si>
  <si>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</si>
  <si>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</si>
  <si>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</si>
  <si>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</si>
  <si>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</si>
  <si>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</si>
  <si>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</si>
  <si>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</si>
  <si>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</si>
  <si>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</si>
  <si>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</si>
  <si>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</si>
  <si>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</si>
  <si>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</si>
  <si>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</si>
  <si>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</si>
  <si>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</si>
  <si>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</si>
  <si>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</si>
  <si>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</si>
  <si>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</si>
  <si>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</si>
  <si>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</si>
  <si>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</si>
  <si>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</si>
  <si>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</si>
  <si>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</si>
  <si>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</si>
  <si>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</si>
  <si>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</si>
  <si>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</si>
  <si>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</si>
  <si>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</si>
  <si>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</si>
  <si>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</si>
  <si>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</si>
  <si>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</si>
  <si>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</si>
  <si>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</si>
  <si>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</si>
  <si>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</si>
  <si>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</si>
  <si>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</si>
  <si>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</si>
  <si>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</si>
  <si>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</si>
  <si>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</si>
  <si>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</si>
  <si>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</si>
  <si>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</si>
  <si>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</si>
  <si>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</si>
  <si>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</si>
  <si>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</si>
  <si>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</si>
  <si>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</si>
  <si>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</si>
  <si>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</si>
  <si>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</si>
  <si>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</si>
  <si>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</si>
  <si>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</si>
  <si>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</si>
  <si>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</si>
  <si>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</si>
  <si>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</si>
  <si>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</si>
  <si>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</si>
  <si>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</si>
  <si>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</si>
  <si>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</si>
  <si>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</si>
  <si>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</si>
  <si>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</si>
  <si>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</si>
  <si>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</si>
  <si>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</si>
  <si>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</si>
  <si>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</si>
  <si>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</si>
  <si>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</si>
  <si>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</si>
  <si>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</si>
  <si>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</si>
  <si>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</si>
  <si>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</si>
  <si>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</si>
  <si>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</si>
  <si>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</si>
  <si>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</si>
  <si>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</si>
  <si>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</si>
  <si>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</si>
  <si>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</si>
  <si>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</si>
  <si>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</si>
  <si>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</si>
  <si>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</si>
  <si>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</si>
  <si>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</si>
  <si>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</si>
  <si>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</si>
  <si>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</si>
  <si>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</si>
  <si>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</si>
  <si>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</si>
  <si>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</si>
  <si>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</si>
  <si>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</si>
  <si>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</si>
  <si>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</si>
  <si>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</si>
  <si>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</si>
  <si>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</si>
  <si>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</si>
  <si>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</si>
  <si>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</si>
  <si>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</si>
  <si>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</si>
  <si>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</si>
  <si>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</si>
  <si>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</si>
  <si>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</si>
  <si>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</si>
  <si>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</si>
  <si>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</si>
  <si>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</si>
  <si>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</si>
  <si>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</si>
  <si>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</si>
  <si>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</si>
  <si>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</si>
  <si>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</si>
  <si>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</si>
  <si>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</si>
  <si>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</si>
  <si>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</si>
  <si>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</si>
  <si>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</si>
  <si>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</si>
  <si>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</si>
  <si>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</si>
  <si>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</si>
  <si>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</si>
  <si>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</si>
  <si>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</si>
  <si>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</si>
  <si>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</si>
  <si>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</si>
  <si>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</si>
  <si>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</si>
  <si>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</si>
  <si>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</si>
  <si>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</si>
  <si>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</si>
  <si>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</si>
  <si>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</si>
  <si>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</si>
  <si>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</si>
  <si>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</si>
  <si>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</si>
  <si>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</si>
  <si>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</si>
  <si>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</si>
  <si>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</si>
  <si>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</si>
  <si>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</si>
  <si>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</si>
  <si>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</si>
  <si>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</si>
  <si>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</si>
  <si>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</si>
  <si>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</si>
  <si>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</si>
  <si>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</si>
  <si>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</si>
  <si>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</si>
  <si>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</si>
  <si>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</si>
  <si>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</si>
  <si>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</si>
  <si>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</si>
  <si>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</si>
  <si>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</si>
  <si>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</si>
  <si>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</si>
  <si>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</si>
  <si>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</si>
  <si>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</si>
  <si>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</si>
  <si>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</si>
  <si>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</si>
  <si>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</si>
  <si>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</si>
  <si>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</si>
  <si>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</si>
  <si>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</si>
  <si>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</si>
  <si>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</si>
  <si>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</si>
  <si>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</si>
  <si>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</si>
  <si>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</si>
  <si>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</si>
  <si>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</si>
  <si>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</si>
  <si>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</si>
  <si>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</si>
  <si>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</si>
  <si>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</si>
  <si>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</si>
  <si>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</si>
  <si>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</si>
  <si>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</si>
  <si>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</si>
  <si>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</si>
  <si>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</si>
  <si>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</si>
  <si>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</si>
  <si>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</si>
  <si>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</si>
  <si>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</si>
  <si>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</si>
  <si>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</si>
  <si>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</si>
  <si>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</si>
  <si>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</si>
  <si>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</si>
  <si>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</si>
  <si>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</si>
  <si>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</si>
  <si>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</si>
  <si>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</si>
  <si>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</si>
  <si>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</si>
  <si>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</si>
  <si>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</si>
  <si>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</si>
  <si>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</si>
  <si>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</si>
  <si>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</si>
  <si>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</si>
  <si>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</si>
  <si>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</si>
  <si>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</si>
  <si>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</si>
  <si>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</si>
  <si>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</si>
  <si>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</si>
  <si>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</si>
  <si>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</si>
  <si>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</si>
  <si>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</si>
  <si>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</si>
  <si>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</si>
  <si>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</si>
  <si>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</si>
  <si>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</si>
  <si>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</si>
  <si>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</si>
  <si>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</si>
  <si>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</si>
  <si>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</si>
  <si>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</si>
  <si>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</si>
  <si>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</si>
  <si>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</si>
  <si>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</si>
  <si>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</si>
  <si>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</si>
  <si>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</si>
  <si>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</si>
  <si>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</si>
  <si>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</si>
  <si>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</si>
  <si>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</si>
  <si>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</si>
  <si>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</si>
  <si>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</si>
  <si>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</si>
  <si>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</si>
  <si>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</si>
  <si>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</si>
  <si>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</si>
  <si>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</si>
  <si>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</si>
  <si>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</si>
  <si>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</si>
  <si>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</si>
  <si>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</si>
  <si>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</si>
  <si>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</si>
  <si>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</si>
  <si>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</si>
  <si>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</si>
  <si>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</si>
  <si>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</si>
  <si>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</si>
  <si>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</si>
  <si>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</si>
  <si>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</si>
  <si>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</si>
  <si>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</si>
  <si>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</si>
  <si>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</si>
  <si>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</si>
  <si>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</si>
  <si>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</si>
  <si>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</si>
  <si>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</si>
  <si>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</si>
  <si>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</si>
  <si>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</si>
  <si>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</si>
  <si>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</si>
  <si>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</si>
  <si>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</si>
  <si>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</si>
  <si>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</si>
  <si>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</si>
  <si>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</si>
  <si>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</si>
  <si>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</si>
  <si>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</si>
  <si>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</si>
  <si>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</si>
  <si>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</si>
  <si>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</si>
  <si>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</si>
  <si>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</si>
  <si>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</si>
  <si>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</si>
  <si>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</si>
  <si>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</si>
  <si>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</si>
  <si>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</si>
  <si>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</si>
  <si>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</si>
  <si>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</si>
  <si>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</si>
  <si>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</si>
  <si>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</si>
  <si>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</si>
  <si>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</si>
  <si>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</si>
  <si>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</si>
  <si>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</si>
  <si>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</si>
  <si>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</si>
  <si>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</si>
  <si>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</si>
  <si>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</si>
  <si>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</si>
  <si>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</si>
  <si>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</si>
  <si>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</si>
  <si>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</si>
  <si>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</si>
  <si>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</si>
  <si>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</si>
  <si>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</si>
  <si>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</si>
  <si>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</si>
  <si>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</si>
  <si>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</si>
  <si>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</si>
  <si>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</si>
  <si>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</si>
  <si>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</si>
  <si>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</si>
  <si>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</si>
  <si>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</si>
  <si>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</si>
  <si>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</si>
  <si>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</si>
  <si>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</si>
  <si>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</si>
  <si>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</si>
  <si>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</si>
  <si>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</si>
  <si>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</si>
  <si>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</si>
  <si>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</si>
  <si>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</si>
  <si>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</si>
  <si>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</si>
  <si>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</si>
  <si>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</si>
  <si>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</si>
  <si>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</si>
  <si>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</si>
  <si>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</si>
  <si>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</si>
  <si>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</si>
  <si>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</si>
  <si>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</si>
  <si>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</si>
  <si>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</si>
  <si>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</si>
  <si>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</si>
  <si>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</si>
  <si>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</si>
  <si>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</si>
  <si>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</si>
  <si>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</si>
  <si>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</si>
  <si>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</si>
  <si>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</si>
  <si>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</si>
  <si>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</si>
  <si>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</si>
  <si>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</si>
  <si>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</si>
  <si>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</si>
  <si>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</si>
  <si>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</si>
  <si>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</si>
  <si>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</si>
  <si>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</si>
  <si>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</si>
  <si>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</si>
  <si>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</si>
  <si>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</si>
  <si>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</si>
  <si>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</si>
  <si>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</si>
  <si>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</si>
  <si>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</si>
  <si>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</si>
  <si>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</si>
  <si>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</si>
  <si>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</si>
  <si>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</si>
  <si>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</si>
  <si>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</si>
  <si>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</si>
  <si>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</si>
  <si>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</si>
  <si>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</si>
  <si>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</si>
  <si>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</si>
  <si>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</si>
  <si>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</si>
  <si>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</si>
  <si>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</si>
  <si>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</si>
  <si>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</si>
  <si>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</si>
  <si>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</si>
  <si>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</si>
  <si>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</si>
  <si>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</si>
  <si>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</si>
  <si>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</si>
  <si>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</si>
  <si>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</si>
  <si>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</si>
  <si>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</si>
  <si>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</si>
  <si>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</si>
  <si>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</si>
  <si>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</si>
  <si>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</si>
  <si>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</si>
  <si>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</si>
  <si>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</si>
  <si>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</si>
  <si>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</si>
  <si>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</si>
  <si>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</si>
  <si>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</si>
  <si>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</si>
  <si>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</si>
  <si>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</si>
  <si>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</si>
  <si>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</si>
  <si>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</si>
  <si>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</si>
  <si>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</si>
  <si>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</si>
  <si>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</si>
  <si>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</si>
  <si>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</si>
  <si>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</si>
  <si>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</si>
  <si>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</si>
  <si>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</si>
  <si>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</si>
  <si>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</si>
  <si>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</si>
  <si>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</si>
  <si>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</si>
  <si>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</si>
  <si>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</si>
  <si>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</si>
  <si>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</si>
  <si>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</si>
  <si>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</si>
  <si>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</si>
  <si>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</si>
  <si>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</si>
  <si>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</si>
  <si>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</si>
  <si>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</si>
  <si>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</si>
  <si>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</si>
  <si>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</si>
  <si>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</si>
  <si>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</si>
  <si>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</si>
  <si>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</si>
  <si>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</si>
  <si>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</si>
  <si>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</si>
  <si>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</si>
  <si>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</si>
  <si>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</si>
  <si>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</si>
  <si>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</si>
  <si>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</si>
  <si>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</si>
  <si>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</si>
  <si>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</si>
  <si>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</si>
  <si>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</si>
  <si>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</si>
  <si>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</si>
  <si>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</si>
  <si>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</si>
  <si>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</si>
  <si>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</si>
  <si>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</si>
  <si>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</si>
  <si>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</si>
  <si>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</si>
  <si>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</si>
  <si>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</si>
  <si>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</si>
  <si>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</si>
  <si>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</si>
  <si>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</si>
  <si>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</si>
  <si>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</si>
  <si>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</si>
  <si>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</si>
  <si>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</si>
  <si>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</si>
  <si>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</si>
  <si>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</si>
  <si>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</si>
  <si>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</si>
  <si>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</si>
  <si>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</si>
  <si>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</si>
  <si>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</si>
  <si>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</si>
  <si>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</si>
  <si>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</si>
  <si>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</si>
  <si>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</si>
  <si>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</si>
  <si>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</si>
  <si>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</si>
  <si>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</si>
  <si>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</si>
  <si>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</si>
  <si>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</si>
  <si>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</si>
  <si>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</si>
  <si>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</si>
  <si>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</si>
  <si>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</si>
  <si>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</si>
  <si>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</si>
  <si>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</si>
  <si>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</si>
  <si>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</si>
  <si>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</si>
  <si>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</si>
  <si>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</si>
  <si>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</si>
  <si>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</si>
  <si>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</si>
  <si>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</si>
  <si>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</si>
  <si>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</si>
  <si>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</si>
  <si>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</si>
  <si>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</si>
  <si>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</si>
  <si>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</si>
  <si>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</si>
  <si>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</si>
  <si>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</si>
  <si>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</si>
  <si>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</si>
  <si>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</si>
  <si>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</si>
  <si>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</si>
  <si>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</si>
  <si>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</si>
  <si>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</si>
  <si>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</si>
  <si>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</si>
  <si>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</si>
  <si>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</si>
  <si>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</si>
  <si>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</si>
  <si>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</si>
  <si>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</si>
  <si>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</si>
  <si>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</si>
  <si>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</si>
  <si>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</si>
  <si>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</si>
  <si>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</si>
  <si>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</si>
  <si>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</si>
  <si>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</si>
  <si>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</si>
  <si>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</si>
  <si>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</si>
  <si>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</si>
  <si>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</si>
  <si>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</si>
  <si>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</si>
  <si>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</si>
  <si>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</si>
  <si>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</si>
  <si>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</si>
  <si>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</si>
  <si>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</si>
  <si>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</si>
  <si>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</si>
  <si>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</si>
  <si>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</si>
  <si>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</si>
  <si>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</si>
  <si>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</si>
  <si>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</si>
  <si>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</si>
  <si>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</si>
  <si>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</si>
  <si>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</si>
  <si>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</si>
  <si>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</si>
  <si>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</si>
  <si>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</si>
  <si>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</si>
  <si>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</si>
  <si>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</si>
  <si>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</si>
  <si>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</si>
  <si>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</si>
  <si>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</si>
  <si>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</si>
  <si>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</si>
  <si>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</si>
  <si>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</si>
  <si>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</si>
  <si>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</si>
  <si>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</si>
  <si>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</si>
  <si>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</si>
  <si>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</si>
  <si>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</si>
  <si>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</si>
  <si>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</si>
  <si>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</si>
  <si>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</si>
  <si>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</si>
  <si>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</si>
  <si>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</si>
  <si>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</si>
  <si>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</si>
  <si>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</si>
  <si>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</si>
  <si>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</si>
  <si>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</si>
  <si>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</si>
  <si>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</si>
  <si>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</si>
  <si>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</si>
  <si>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</si>
  <si>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</si>
  <si>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</si>
  <si>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</si>
  <si>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</si>
  <si>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</si>
  <si>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</si>
  <si>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</si>
  <si>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</si>
  <si>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</si>
  <si>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</si>
  <si>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</si>
  <si>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</si>
  <si>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</si>
  <si>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</si>
  <si>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</si>
  <si>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</si>
  <si>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</si>
  <si>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</si>
  <si>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</si>
  <si>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</si>
  <si>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</si>
  <si>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</si>
  <si>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</si>
  <si>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</si>
  <si>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</si>
  <si>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</si>
  <si>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</si>
  <si>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</si>
  <si>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</si>
  <si>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</si>
  <si>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</si>
  <si>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</si>
  <si>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</si>
  <si>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</si>
  <si>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</si>
  <si>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</si>
  <si>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</si>
  <si>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</si>
  <si>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</si>
  <si>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</si>
  <si>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</si>
  <si>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</si>
  <si>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</si>
  <si>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</si>
  <si>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</si>
  <si>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</si>
  <si>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</si>
  <si>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</si>
  <si>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</si>
  <si>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</si>
  <si>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</si>
  <si>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</si>
  <si>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</si>
  <si>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</si>
  <si>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</si>
  <si>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</si>
  <si>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</si>
  <si>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</si>
  <si>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</si>
  <si>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</si>
  <si>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</si>
  <si>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</si>
  <si>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</si>
  <si>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</si>
  <si>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</si>
  <si>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</si>
  <si>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</si>
  <si>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</si>
  <si>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</si>
  <si>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</si>
  <si>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</si>
  <si>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</si>
  <si>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</si>
  <si>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</si>
  <si>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</si>
  <si>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</si>
  <si>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</si>
  <si>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</si>
  <si>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</si>
  <si>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</si>
  <si>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</si>
  <si>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</si>
  <si>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</si>
  <si>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</si>
  <si>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</si>
  <si>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</si>
  <si>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</si>
  <si>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</si>
  <si>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</si>
  <si>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</si>
  <si>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</si>
  <si>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</si>
  <si>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</si>
  <si>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</si>
  <si>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</si>
  <si>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</si>
  <si>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</si>
  <si>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</si>
  <si>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</si>
  <si>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</si>
  <si>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</si>
  <si>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</si>
  <si>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</si>
  <si>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</si>
  <si>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</si>
  <si>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</si>
  <si>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</si>
  <si>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</si>
  <si>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</si>
  <si>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</si>
  <si>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</si>
  <si>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</si>
  <si>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</si>
  <si>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</si>
  <si>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</si>
  <si>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</si>
  <si>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</si>
  <si>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</si>
  <si>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</si>
  <si>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</si>
  <si>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</si>
  <si>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</si>
  <si>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</si>
  <si>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</si>
  <si>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</si>
  <si>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</si>
  <si>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</si>
  <si>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</si>
  <si>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</si>
  <si>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</si>
  <si>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</si>
  <si>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</si>
  <si>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</si>
  <si>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</si>
  <si>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</si>
  <si>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</si>
  <si>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</si>
  <si>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</si>
  <si>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</si>
  <si>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</si>
  <si>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</si>
  <si>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</si>
  <si>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</si>
  <si>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</si>
  <si>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</si>
  <si>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</si>
  <si>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</si>
  <si>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</si>
  <si>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</si>
  <si>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</si>
  <si>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</si>
  <si>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</si>
  <si>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</si>
  <si>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</si>
  <si>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</si>
  <si>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</si>
  <si>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</si>
  <si>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</si>
  <si>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</si>
  <si>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</si>
  <si>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</si>
  <si>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</si>
  <si>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</si>
  <si>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</si>
  <si>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</si>
  <si>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</si>
  <si>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</si>
  <si>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</si>
  <si>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</si>
  <si>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</si>
  <si>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</si>
  <si>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</si>
  <si>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</si>
  <si>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</si>
  <si>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</si>
  <si>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</si>
  <si>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</si>
  <si>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</si>
  <si>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</si>
  <si>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</si>
  <si>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</si>
  <si>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</si>
  <si>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</si>
  <si>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</si>
  <si>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</si>
  <si>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</si>
  <si>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</si>
  <si>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</si>
  <si>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</si>
  <si>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</si>
  <si>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</si>
  <si>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</si>
  <si>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</si>
  <si>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</si>
  <si>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</si>
  <si>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</si>
  <si>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</si>
  <si>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</si>
  <si>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</si>
  <si>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</si>
  <si>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</si>
  <si>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</si>
  <si>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</si>
  <si>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</si>
  <si>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</si>
  <si>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</si>
  <si>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</si>
  <si>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</si>
  <si>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</si>
  <si>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</si>
  <si>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</si>
  <si>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</si>
  <si>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</si>
  <si>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</si>
  <si>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</si>
  <si>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</si>
  <si>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</si>
  <si>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</si>
  <si>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</si>
  <si>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</si>
  <si>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</si>
  <si>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</si>
  <si>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</si>
  <si>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</si>
  <si>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</si>
  <si>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</si>
  <si>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</si>
  <si>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</si>
  <si>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</si>
  <si>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</si>
  <si>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</si>
  <si>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</si>
  <si>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</si>
  <si>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</si>
  <si>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</si>
  <si>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</si>
  <si>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</si>
  <si>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</si>
  <si>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</si>
  <si>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</si>
  <si>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</si>
  <si>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</si>
  <si>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</si>
  <si>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</si>
  <si>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</si>
  <si>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</si>
  <si>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</si>
  <si>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</si>
  <si>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</si>
  <si>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</si>
  <si>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</si>
  <si>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</si>
  <si>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</si>
  <si>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</si>
  <si>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</si>
  <si>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</si>
  <si>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</si>
  <si>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</si>
  <si>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</si>
  <si>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</si>
  <si>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</si>
  <si>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</si>
  <si>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</si>
  <si>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</si>
  <si>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</si>
  <si>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</si>
  <si>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</si>
  <si>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</si>
  <si>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</si>
  <si>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</si>
  <si>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</si>
  <si>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</si>
  <si>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</si>
  <si>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</si>
  <si>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</si>
  <si>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</si>
  <si>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</si>
  <si>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</si>
  <si>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</si>
  <si>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</si>
  <si>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</si>
  <si>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</si>
  <si>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</si>
  <si>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</si>
  <si>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</si>
  <si>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</si>
  <si>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</si>
  <si>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</si>
  <si>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</si>
  <si>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</si>
  <si>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</si>
  <si>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</si>
  <si>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</si>
  <si>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</si>
  <si>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</si>
  <si>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</si>
  <si>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</si>
  <si>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</si>
  <si>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</si>
  <si>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</si>
  <si>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</si>
  <si>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</si>
  <si>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</si>
  <si>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</si>
  <si>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</si>
  <si>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</si>
  <si>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</si>
  <si>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</si>
  <si>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</si>
  <si>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</si>
  <si>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</si>
  <si>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</si>
  <si>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</si>
  <si>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</si>
  <si>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</si>
  <si>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</si>
  <si>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</si>
  <si>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</si>
  <si>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</si>
  <si>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</si>
  <si>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</si>
  <si>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</si>
  <si>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</si>
  <si>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</si>
  <si>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</si>
  <si>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</si>
  <si>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</si>
  <si>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</si>
  <si>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</si>
  <si>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</si>
  <si>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</si>
  <si>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</si>
  <si>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</si>
  <si>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</si>
  <si>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</si>
  <si>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</si>
  <si>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</si>
  <si>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</si>
  <si>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</si>
  <si>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</si>
  <si>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</si>
  <si>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</si>
  <si>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</si>
  <si>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</si>
  <si>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</si>
  <si>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</si>
  <si>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</si>
  <si>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</si>
  <si>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</si>
  <si>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</si>
  <si>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</si>
  <si>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</si>
  <si>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</si>
  <si>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</si>
  <si>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</si>
  <si>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</si>
  <si>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</si>
  <si>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</si>
  <si>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</si>
  <si>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</si>
  <si>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</si>
  <si>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</si>
  <si>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</si>
  <si>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</si>
  <si>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</si>
  <si>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</si>
  <si>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</si>
  <si>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</si>
  <si>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</si>
  <si>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</si>
  <si>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</si>
  <si>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</si>
  <si>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</si>
  <si>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</si>
  <si>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</si>
  <si>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</si>
  <si>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</si>
  <si>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</si>
  <si>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</si>
  <si>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</si>
  <si>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</si>
  <si>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</si>
  <si>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</si>
  <si>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</si>
  <si>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</si>
  <si>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</si>
  <si>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</si>
  <si>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</si>
  <si>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</si>
  <si>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</si>
  <si>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</si>
  <si>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</si>
  <si>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</si>
  <si>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</si>
  <si>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</si>
  <si>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</si>
  <si>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</si>
  <si>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</si>
  <si>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</si>
  <si>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</si>
  <si>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</si>
  <si>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</si>
  <si>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</si>
  <si>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</si>
  <si>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</si>
  <si>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</si>
  <si>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</si>
  <si>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</si>
  <si>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</si>
  <si>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</si>
  <si>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</si>
  <si>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</si>
  <si>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</si>
  <si>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</si>
  <si>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</si>
  <si>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</si>
  <si>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</si>
  <si>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</si>
  <si>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</si>
  <si>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</si>
  <si>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</si>
  <si>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</si>
  <si>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</si>
  <si>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</si>
  <si>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</si>
  <si>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</si>
  <si>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</si>
  <si>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</si>
  <si>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</si>
  <si>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</si>
  <si>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</si>
  <si>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</si>
  <si>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</si>
  <si>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</si>
  <si>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</si>
  <si>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</si>
  <si>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</si>
  <si>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</si>
  <si>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</si>
  <si>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</si>
  <si>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</si>
  <si>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</si>
  <si>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</si>
  <si>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</si>
  <si>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</si>
  <si>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</si>
  <si>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</si>
  <si>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</si>
  <si>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</si>
  <si>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</si>
  <si>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</si>
  <si>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</si>
  <si>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</si>
  <si>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</si>
  <si>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</si>
  <si>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</si>
  <si>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</si>
  <si>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</si>
  <si>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</si>
  <si>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</si>
  <si>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</si>
  <si>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</si>
  <si>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</si>
  <si>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</si>
  <si>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</si>
  <si>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</si>
  <si>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</si>
  <si>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</si>
  <si>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</si>
  <si>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</si>
  <si>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</si>
  <si>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</si>
  <si>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</si>
  <si>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</si>
  <si>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</si>
  <si>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</si>
  <si>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</si>
  <si>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</si>
  <si>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</si>
  <si>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</si>
  <si>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</si>
  <si>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</si>
  <si>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</si>
  <si>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</si>
  <si>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</si>
  <si>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</si>
  <si>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</si>
  <si>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</si>
  <si>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</si>
  <si>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</si>
  <si>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</si>
  <si>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</si>
  <si>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</si>
  <si>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</si>
  <si>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</si>
  <si>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</si>
  <si>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</si>
  <si>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</si>
  <si>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</si>
  <si>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</si>
  <si>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</si>
  <si>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</si>
  <si>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</si>
  <si>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</si>
  <si>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</si>
  <si>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</si>
  <si>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</si>
  <si>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</si>
  <si>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</si>
  <si>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</si>
  <si>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</si>
  <si>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</si>
  <si>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</si>
  <si>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</si>
  <si>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</si>
  <si>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</si>
  <si>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</si>
  <si>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</si>
  <si>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</si>
  <si>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</si>
  <si>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</si>
  <si>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</si>
  <si>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</si>
  <si>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</si>
  <si>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</si>
  <si>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</si>
  <si>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</si>
  <si>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</si>
  <si>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</si>
  <si>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</si>
  <si>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</si>
  <si>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</si>
  <si>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</si>
  <si>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</si>
  <si>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</si>
  <si>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</si>
  <si>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</si>
  <si>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</si>
  <si>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</si>
  <si>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</si>
  <si>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</si>
  <si>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</si>
  <si>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</si>
  <si>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</si>
  <si>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</si>
  <si>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</si>
  <si>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</si>
  <si>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</si>
  <si>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</si>
  <si>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</si>
  <si>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</si>
  <si>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</si>
  <si>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</si>
  <si>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</si>
  <si>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</si>
  <si>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</si>
  <si>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</si>
  <si>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</si>
  <si>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</si>
  <si>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</si>
  <si>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</si>
  <si>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</si>
  <si>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</si>
  <si>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</si>
  <si>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</si>
  <si>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</si>
  <si>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</si>
  <si>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</si>
  <si>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</si>
  <si>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</si>
  <si>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</si>
  <si>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</si>
  <si>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</si>
  <si>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</si>
  <si>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</si>
  <si>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</si>
  <si>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</si>
  <si>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</si>
  <si>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</si>
  <si>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</si>
  <si>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</si>
  <si>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</si>
  <si>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</si>
  <si>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</si>
  <si>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</si>
  <si>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</si>
  <si>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</si>
  <si>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</si>
  <si>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</si>
  <si>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</si>
  <si>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</si>
  <si>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</si>
  <si>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</si>
  <si>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</si>
  <si>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</si>
  <si>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</si>
  <si>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</si>
  <si>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</si>
  <si>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</si>
  <si>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</si>
  <si>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</si>
  <si>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</si>
  <si>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</si>
  <si>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</si>
  <si>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</si>
  <si>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</si>
  <si>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</si>
  <si>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</si>
  <si>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</si>
  <si>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</si>
  <si>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</si>
  <si>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</si>
  <si>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</si>
  <si>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</si>
  <si>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</si>
  <si>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</si>
  <si>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</si>
  <si>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</si>
  <si>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</si>
  <si>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</si>
  <si>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</si>
  <si>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</si>
  <si>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</si>
  <si>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</si>
  <si>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</si>
  <si>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</si>
  <si>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</si>
  <si>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</si>
  <si>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</si>
  <si>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</si>
  <si>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</si>
  <si>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</si>
  <si>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</si>
  <si>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</si>
  <si>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</si>
  <si>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</si>
  <si>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</si>
  <si>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</si>
  <si>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</si>
  <si>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</si>
  <si>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</si>
  <si>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</si>
  <si>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</si>
  <si>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</si>
  <si>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</si>
  <si>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</si>
  <si>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</si>
  <si>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</si>
  <si>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</si>
  <si>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</si>
  <si>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</si>
  <si>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</si>
  <si>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</si>
  <si>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</si>
  <si>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</si>
  <si>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</si>
  <si>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</si>
  <si>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</si>
  <si>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</si>
  <si>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</si>
  <si>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</si>
  <si>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</si>
  <si>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</si>
  <si>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</si>
  <si>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</si>
  <si>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</si>
  <si>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</si>
  <si>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</si>
  <si>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</si>
  <si>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</si>
  <si>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</si>
  <si>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</si>
  <si>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</si>
  <si>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</si>
  <si>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</si>
  <si>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</si>
  <si>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</si>
  <si>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</si>
  <si>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</si>
  <si>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</si>
  <si>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</si>
  <si>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</si>
  <si>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</si>
  <si>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</si>
  <si>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</si>
  <si>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</si>
  <si>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</si>
  <si>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</si>
  <si>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</si>
  <si>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</si>
  <si>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</si>
  <si>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</si>
  <si>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</si>
  <si>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</si>
  <si>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</si>
  <si>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</si>
  <si>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</si>
  <si>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</si>
  <si>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</si>
  <si>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</si>
  <si>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</si>
  <si>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</si>
  <si>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</si>
  <si>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</si>
  <si>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</si>
  <si>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</si>
  <si>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</si>
  <si>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</si>
  <si>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</si>
  <si>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</si>
  <si>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</si>
  <si>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</si>
  <si>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</si>
  <si>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</si>
  <si>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</si>
  <si>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</si>
  <si>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</si>
  <si>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</si>
  <si>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</si>
  <si>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</si>
  <si>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</si>
  <si>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</si>
  <si>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</si>
  <si>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</si>
  <si>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</si>
  <si>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</si>
  <si>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</si>
  <si>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</si>
  <si>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</si>
  <si>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</si>
  <si>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</si>
  <si>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</si>
  <si>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</si>
  <si>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</si>
  <si>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</si>
  <si>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</si>
  <si>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</si>
  <si>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</si>
  <si>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</si>
  <si>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</si>
  <si>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</si>
  <si>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</si>
  <si>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</si>
  <si>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</si>
  <si>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</si>
  <si>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</si>
  <si>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</si>
  <si>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</si>
  <si>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</si>
  <si>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</si>
  <si>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</si>
  <si>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</si>
  <si>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</si>
  <si>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</si>
  <si>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</si>
  <si>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</si>
  <si>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</si>
  <si>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</si>
  <si>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</si>
  <si>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</si>
  <si>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</si>
  <si>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</si>
  <si>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</si>
  <si>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</si>
  <si>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</si>
  <si>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</si>
  <si>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</si>
  <si>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</si>
  <si>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</si>
  <si>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</si>
  <si>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</si>
  <si>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</si>
  <si>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</si>
  <si>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</si>
  <si>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</si>
  <si>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</si>
  <si>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</si>
  <si>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</si>
  <si>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</si>
  <si>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</si>
  <si>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</si>
  <si>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</si>
  <si>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</si>
  <si>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</si>
  <si>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</si>
  <si>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</si>
  <si>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</si>
  <si>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</si>
  <si>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</si>
  <si>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</si>
  <si>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</si>
  <si>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</si>
  <si>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</si>
  <si>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</si>
  <si>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</si>
  <si>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</si>
  <si>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</si>
  <si>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</si>
  <si>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</si>
  <si>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</si>
  <si>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</si>
  <si>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</si>
  <si>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</si>
  <si>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</si>
  <si>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</si>
  <si>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</si>
  <si>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</si>
  <si>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</si>
  <si>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</si>
  <si>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</si>
  <si>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</si>
  <si>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</si>
  <si>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</si>
  <si>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</si>
  <si>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</si>
  <si>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</si>
  <si>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</si>
  <si>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</si>
  <si>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</si>
  <si>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</si>
  <si>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</si>
  <si>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</si>
  <si>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</si>
  <si>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</si>
  <si>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</si>
  <si>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</si>
  <si>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</si>
  <si>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</si>
  <si>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</si>
  <si>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</si>
  <si>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</si>
  <si>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</si>
  <si>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</si>
  <si>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</si>
  <si>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</si>
  <si>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</si>
  <si>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</si>
  <si>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</si>
  <si>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</si>
  <si>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</si>
  <si>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</si>
  <si>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</si>
  <si>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</si>
  <si>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</si>
  <si>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</si>
  <si>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</si>
  <si>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</si>
  <si>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</si>
  <si>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</si>
  <si>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</si>
  <si>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</si>
  <si>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</si>
  <si>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</si>
  <si>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</si>
  <si>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</si>
  <si>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</si>
  <si>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</si>
  <si>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</si>
  <si>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</si>
  <si>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</si>
  <si>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</si>
  <si>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</si>
  <si>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</si>
  <si>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</si>
  <si>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</si>
  <si>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</si>
  <si>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</si>
  <si>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</si>
  <si>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</si>
  <si>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</si>
  <si>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</si>
  <si>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</si>
  <si>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</si>
  <si>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</si>
  <si>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</si>
  <si>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</si>
  <si>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</si>
  <si>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</si>
  <si>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</si>
  <si>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</si>
  <si>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</si>
  <si>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</si>
  <si>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</si>
  <si>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</si>
  <si>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</si>
  <si>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</si>
  <si>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</si>
  <si>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</si>
  <si>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</si>
  <si>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</si>
  <si>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</si>
  <si>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</si>
  <si>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</si>
  <si>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</si>
  <si>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</si>
  <si>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</si>
  <si>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</si>
  <si>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</si>
  <si>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</si>
  <si>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</si>
  <si>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</si>
  <si>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</si>
  <si>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</si>
  <si>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</si>
  <si>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</si>
  <si>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</si>
  <si>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</si>
  <si>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</si>
  <si>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</si>
  <si>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</si>
  <si>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</si>
  <si>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</si>
  <si>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</si>
  <si>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</si>
  <si>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</si>
  <si>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</si>
  <si>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</si>
  <si>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</si>
  <si>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</si>
  <si>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</si>
  <si>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</si>
  <si>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</si>
  <si>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</si>
  <si>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</si>
  <si>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</si>
  <si>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</si>
  <si>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</si>
  <si>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</si>
  <si>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</si>
  <si>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</si>
  <si>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</si>
  <si>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</si>
  <si>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</si>
  <si>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</si>
  <si>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</si>
  <si>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</si>
  <si>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</si>
  <si>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</si>
  <si>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</si>
  <si>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</si>
  <si>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</si>
  <si>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</si>
  <si>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</si>
  <si>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</si>
  <si>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</si>
  <si>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</si>
  <si>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</si>
  <si>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</si>
  <si>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</si>
  <si>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</si>
  <si>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</si>
  <si>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</si>
  <si>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</si>
  <si>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</si>
  <si>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</si>
  <si>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</si>
  <si>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</si>
  <si>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</si>
  <si>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</si>
  <si>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</si>
  <si>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</si>
  <si>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</si>
  <si>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</si>
  <si>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</si>
  <si>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</si>
  <si>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</si>
  <si>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</si>
  <si>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</si>
  <si>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</si>
  <si>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</si>
  <si>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</si>
  <si>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</si>
  <si>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</si>
  <si>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</si>
  <si>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</si>
  <si>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</si>
  <si>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</si>
  <si>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</si>
  <si>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</si>
  <si>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</si>
  <si>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</si>
  <si>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</si>
  <si>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</si>
  <si>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</si>
  <si>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</si>
  <si>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</si>
  <si>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</si>
  <si>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</si>
  <si>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</si>
  <si>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</si>
  <si>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</si>
  <si>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</si>
  <si>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</si>
  <si>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</si>
  <si>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</si>
  <si>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</si>
  <si>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</si>
  <si>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</si>
  <si>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</si>
  <si>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</si>
  <si>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</si>
  <si>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</si>
  <si>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</si>
  <si>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</si>
  <si>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</si>
  <si>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</si>
  <si>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</si>
  <si>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</si>
  <si>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</si>
  <si>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</si>
  <si>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</si>
  <si>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</si>
  <si>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</si>
  <si>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</si>
  <si>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</si>
  <si>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</si>
  <si>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</si>
  <si>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</si>
  <si>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</si>
  <si>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</si>
  <si>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</si>
  <si>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</si>
  <si>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</si>
  <si>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</si>
  <si>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</si>
  <si>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</si>
  <si>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</si>
  <si>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</si>
  <si>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</si>
  <si>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</si>
  <si>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</si>
  <si>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</si>
  <si>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</si>
  <si>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</si>
  <si>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</si>
  <si>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</si>
  <si>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</si>
  <si>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</si>
  <si>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</si>
  <si>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</si>
  <si>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</si>
  <si>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</si>
  <si>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</si>
  <si>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</si>
  <si>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</si>
  <si>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</si>
  <si>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</si>
  <si>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</si>
  <si>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</si>
  <si>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</si>
  <si>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</si>
  <si>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</si>
  <si>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</si>
  <si>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</si>
  <si>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</si>
  <si>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</si>
  <si>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</si>
  <si>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</si>
  <si>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</si>
  <si>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</si>
  <si>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</si>
  <si>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</si>
  <si>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</si>
  <si>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</si>
  <si>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</si>
  <si>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</si>
  <si>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</si>
  <si>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</si>
  <si>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</si>
  <si>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</si>
  <si>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</si>
  <si>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</si>
  <si>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</si>
  <si>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</si>
  <si>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</si>
  <si>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</si>
  <si>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</si>
  <si>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</si>
  <si>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</si>
  <si>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</si>
  <si>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</si>
  <si>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</si>
  <si>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</si>
  <si>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</si>
  <si>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</si>
  <si>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</si>
  <si>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</si>
  <si>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</si>
  <si>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</si>
  <si>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</si>
  <si>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</si>
  <si>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</si>
  <si>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</si>
  <si>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</si>
  <si>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</si>
  <si>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</si>
  <si>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</si>
  <si>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</si>
  <si>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</si>
  <si>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</si>
  <si>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</si>
  <si>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</si>
  <si>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</si>
  <si>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</si>
  <si>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</si>
  <si>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</si>
  <si>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</si>
  <si>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</si>
  <si>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</si>
  <si>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</si>
  <si>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</si>
  <si>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</si>
  <si>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</si>
  <si>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</si>
  <si>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</si>
  <si>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</si>
  <si>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</si>
  <si>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</si>
  <si>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</si>
  <si>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</si>
  <si>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</si>
  <si>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</si>
  <si>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</si>
  <si>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</si>
  <si>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</si>
  <si>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</si>
  <si>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</si>
  <si>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</si>
  <si>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</si>
  <si>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</si>
  <si>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</si>
  <si>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</si>
  <si>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</si>
  <si>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</si>
  <si>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</si>
  <si>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</si>
  <si>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</si>
  <si>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</si>
  <si>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</si>
  <si>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</si>
  <si>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</si>
  <si>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</si>
  <si>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</si>
  <si>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</si>
  <si>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</si>
  <si>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</si>
  <si>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</si>
  <si>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</si>
  <si>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</si>
  <si>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</si>
  <si>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</si>
  <si>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</si>
  <si>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</si>
  <si>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</si>
  <si>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</si>
  <si>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</si>
  <si>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</si>
  <si>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</si>
  <si>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</si>
  <si>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</si>
  <si>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</si>
  <si>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</si>
  <si>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</si>
  <si>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</si>
  <si>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</si>
  <si>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</si>
  <si>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</si>
  <si>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</si>
  <si>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</si>
  <si>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</si>
  <si>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</si>
  <si>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</si>
  <si>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</si>
  <si>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</si>
  <si>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</si>
  <si>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</si>
  <si>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</si>
  <si>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</si>
  <si>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</si>
  <si>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</si>
  <si>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</si>
  <si>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</si>
  <si>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</si>
  <si>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</si>
  <si>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</si>
  <si>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</si>
  <si>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</si>
  <si>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</si>
  <si>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</si>
  <si>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</si>
  <si>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</si>
  <si>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</si>
  <si>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</si>
  <si>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</si>
  <si>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</si>
  <si>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</si>
  <si>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</si>
  <si>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</si>
  <si>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</si>
  <si>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</si>
  <si>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</si>
  <si>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</si>
  <si>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</si>
  <si>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</si>
  <si>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</si>
  <si>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</si>
  <si>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</si>
  <si>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</si>
  <si>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</si>
  <si>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</si>
  <si>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</si>
  <si>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</si>
  <si>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</si>
  <si>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</si>
  <si>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</si>
  <si>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</si>
  <si>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</si>
  <si>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</si>
  <si>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</si>
  <si>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</si>
  <si>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</si>
  <si>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</si>
  <si>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</si>
  <si>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</si>
  <si>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</si>
  <si>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</si>
  <si>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</si>
  <si>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</si>
  <si>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</si>
  <si>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</si>
  <si>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</si>
  <si>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</si>
  <si>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</si>
  <si>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</si>
  <si>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</si>
  <si>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</si>
  <si>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</si>
  <si>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</si>
  <si>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</si>
  <si>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</si>
  <si>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</si>
  <si>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</si>
  <si>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</si>
  <si>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</si>
  <si>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</si>
  <si>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</si>
  <si>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</si>
  <si>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</si>
  <si>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</si>
  <si>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</si>
  <si>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</si>
  <si>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</si>
  <si>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</si>
  <si>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</si>
  <si>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</si>
  <si>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</si>
  <si>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</si>
  <si>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</si>
  <si>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</si>
  <si>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</si>
  <si>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</si>
  <si>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</si>
  <si>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</si>
  <si>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</si>
  <si>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</si>
  <si>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</si>
  <si>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</si>
  <si>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</si>
  <si>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</si>
  <si>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</si>
  <si>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</si>
  <si>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</si>
  <si>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</si>
  <si>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</si>
  <si>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</si>
  <si>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</si>
  <si>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</si>
  <si>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</si>
  <si>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</si>
  <si>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</si>
  <si>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</si>
  <si>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</si>
  <si>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</si>
  <si>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</si>
  <si>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</si>
  <si>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</si>
  <si>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</si>
  <si>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</si>
  <si>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</si>
  <si>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</si>
  <si>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</si>
  <si>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</si>
  <si>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</si>
  <si>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</si>
  <si>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</si>
  <si>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</si>
  <si>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</si>
  <si>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</si>
  <si>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</si>
  <si>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</si>
  <si>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</si>
  <si>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</si>
  <si>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</si>
  <si>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</si>
  <si>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</si>
  <si>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</si>
  <si>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</si>
  <si>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</si>
  <si>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</si>
  <si>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</si>
  <si>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</si>
  <si>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</si>
  <si>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</si>
  <si>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</si>
  <si>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</si>
  <si>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</si>
  <si>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</si>
  <si>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</si>
  <si>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</si>
  <si>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</si>
  <si>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</si>
  <si>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</si>
  <si>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</si>
  <si>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</si>
  <si>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</si>
  <si>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</si>
  <si>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</si>
  <si>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</si>
  <si>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</si>
  <si>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</si>
  <si>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</si>
  <si>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</si>
  <si>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</si>
  <si>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</si>
  <si>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</si>
  <si>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</si>
  <si>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</si>
  <si>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</si>
  <si>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</si>
  <si>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</si>
  <si>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</si>
  <si>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</si>
  <si>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</si>
  <si>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</si>
  <si>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</si>
  <si>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</si>
  <si>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</si>
  <si>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</si>
  <si>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</si>
  <si>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</si>
  <si>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</si>
  <si>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</si>
  <si>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</si>
  <si>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</si>
  <si>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</si>
  <si>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</si>
  <si>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</si>
  <si>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</si>
  <si>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</si>
  <si>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</si>
  <si>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</si>
  <si>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</si>
  <si>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</si>
  <si>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</si>
  <si>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</si>
  <si>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</si>
  <si>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</si>
  <si>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</si>
  <si>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</si>
  <si>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</si>
  <si>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</si>
  <si>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</si>
  <si>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</si>
  <si>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</si>
  <si>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</si>
  <si>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</si>
  <si>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</si>
  <si>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</si>
  <si>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</si>
  <si>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</si>
  <si>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</si>
  <si>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</si>
  <si>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</si>
  <si>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</si>
  <si>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</si>
  <si>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</si>
  <si>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</si>
  <si>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</si>
  <si>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</si>
  <si>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</si>
  <si>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</si>
  <si>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</si>
  <si>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</si>
  <si>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</si>
  <si>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</si>
  <si>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</si>
  <si>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</si>
  <si>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</si>
  <si>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</si>
  <si>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</si>
  <si>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</si>
  <si>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</si>
  <si>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</si>
  <si>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</si>
  <si>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</si>
  <si>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</si>
  <si>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</si>
  <si>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</si>
  <si>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</si>
  <si>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</si>
  <si>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</si>
  <si>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</si>
  <si>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</si>
  <si>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</si>
  <si>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</si>
  <si>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</si>
  <si>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</si>
  <si>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</si>
  <si>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</si>
  <si>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</si>
  <si>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</si>
  <si>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</si>
  <si>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</si>
  <si>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</si>
  <si>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</si>
  <si>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</si>
  <si>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</si>
  <si>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</si>
  <si>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</si>
  <si>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</si>
  <si>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</si>
  <si>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</si>
  <si>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</si>
  <si>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</si>
  <si>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</si>
  <si>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</si>
  <si>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</si>
  <si>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</si>
  <si>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</si>
  <si>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</si>
  <si>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</si>
  <si>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</si>
  <si>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</si>
  <si>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</si>
  <si>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</si>
  <si>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</si>
  <si>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</si>
  <si>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</si>
  <si>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</si>
  <si>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</si>
  <si>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</si>
  <si>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</si>
  <si>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</si>
  <si>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</si>
  <si>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</si>
  <si>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</si>
  <si>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</si>
  <si>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</si>
  <si>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</si>
  <si>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</si>
  <si>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</si>
  <si>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</si>
  <si>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</si>
  <si>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</si>
  <si>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</si>
  <si>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</si>
  <si>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</si>
  <si>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</si>
  <si>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</si>
  <si>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</si>
  <si>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</si>
  <si>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</si>
  <si>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</si>
  <si>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</si>
  <si>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</si>
  <si>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</si>
  <si>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</si>
  <si>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</si>
  <si>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</si>
  <si>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</si>
  <si>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</si>
  <si>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</si>
  <si>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</si>
  <si>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</si>
  <si>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</si>
  <si>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</si>
  <si>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</si>
  <si>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</si>
  <si>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</si>
  <si>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</si>
  <si>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</si>
  <si>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</si>
  <si>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</si>
  <si>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</si>
  <si>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</si>
  <si>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</si>
  <si>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</si>
  <si>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</si>
  <si>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</si>
  <si>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</si>
  <si>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</si>
  <si>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</si>
  <si>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</si>
  <si>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</si>
  <si>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</si>
  <si>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</si>
  <si>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</si>
  <si>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</si>
  <si>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</si>
  <si>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</si>
  <si>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</si>
  <si>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</si>
  <si>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</si>
  <si>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</si>
  <si>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</si>
  <si>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</si>
  <si>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</si>
  <si>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</si>
  <si>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</si>
  <si>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</si>
  <si>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</si>
  <si>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</si>
  <si>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</si>
  <si>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</si>
  <si>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</si>
  <si>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</si>
  <si>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</si>
  <si>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</si>
  <si>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</si>
  <si>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</si>
  <si>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</si>
  <si>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</si>
  <si>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</si>
  <si>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</si>
  <si>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</si>
  <si>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</si>
  <si>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</si>
  <si>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</si>
  <si>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</si>
  <si>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</si>
  <si>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</si>
  <si>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</si>
  <si>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</si>
  <si>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</si>
  <si>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</si>
  <si>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</si>
  <si>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</si>
  <si>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</si>
  <si>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</si>
  <si>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</si>
  <si>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</si>
  <si>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</si>
  <si>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</si>
  <si>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</si>
  <si>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</si>
  <si>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</si>
  <si>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</si>
  <si>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</si>
  <si>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</si>
  <si>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</si>
  <si>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</si>
  <si>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</si>
  <si>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</si>
  <si>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</si>
  <si>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</si>
  <si>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</si>
  <si>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</si>
  <si>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</si>
  <si>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</si>
  <si>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</si>
  <si>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</si>
  <si>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</si>
  <si>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</si>
  <si>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</si>
  <si>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</si>
  <si>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</si>
  <si>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</si>
  <si>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</si>
  <si>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</si>
  <si>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</si>
  <si>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</si>
  <si>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</si>
  <si>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</si>
  <si>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</si>
  <si>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</si>
  <si>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</si>
  <si>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</si>
  <si>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</si>
  <si>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</si>
  <si>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</si>
  <si>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</si>
  <si>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</si>
  <si>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</si>
  <si>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</si>
  <si>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</si>
  <si>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</si>
  <si>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</si>
  <si>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</si>
  <si>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</si>
  <si>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</si>
  <si>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</si>
  <si>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</si>
  <si>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</si>
  <si>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</si>
  <si>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</si>
  <si>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</si>
  <si>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</si>
  <si>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</si>
  <si>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</si>
  <si>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</si>
  <si>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</si>
  <si>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</si>
  <si>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</si>
  <si>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</si>
  <si>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</si>
  <si>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</si>
  <si>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</si>
  <si>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</si>
  <si>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</si>
  <si>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</si>
  <si>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</si>
  <si>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</si>
  <si>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</si>
  <si>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</si>
  <si>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</si>
  <si>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</si>
  <si>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</si>
  <si>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</si>
  <si>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</si>
  <si>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</si>
  <si>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</si>
  <si>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</si>
  <si>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</si>
  <si>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</si>
  <si>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</si>
  <si>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</si>
  <si>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</si>
  <si>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</si>
  <si>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</si>
  <si>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</si>
  <si>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</si>
  <si>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</si>
  <si>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</si>
  <si>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</si>
  <si>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</si>
  <si>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</si>
  <si>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</si>
  <si>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</si>
  <si>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</si>
  <si>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</si>
  <si>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</si>
  <si>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</si>
  <si>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</si>
  <si>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</si>
  <si>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</si>
  <si>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</si>
  <si>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</si>
  <si>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</si>
  <si>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</si>
  <si>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</si>
  <si>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</si>
  <si>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</si>
  <si>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</si>
  <si>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</si>
  <si>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</si>
  <si>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</si>
  <si>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</si>
  <si>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</si>
  <si>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</si>
  <si>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</si>
  <si>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</si>
  <si>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</si>
  <si>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</si>
  <si>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</si>
  <si>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</si>
  <si>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</si>
  <si>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</si>
  <si>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</si>
  <si>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</si>
  <si>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</si>
  <si>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</si>
  <si>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</si>
  <si>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</si>
  <si>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</si>
  <si>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</si>
  <si>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</si>
  <si>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</si>
  <si>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</si>
  <si>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</si>
  <si>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</si>
  <si>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</si>
  <si>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</si>
  <si>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</si>
  <si>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</si>
  <si>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</si>
  <si>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</si>
  <si>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</si>
  <si>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</si>
  <si>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</si>
  <si>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</si>
  <si>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</si>
  <si>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</si>
  <si>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</si>
  <si>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</si>
  <si>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</si>
  <si>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</si>
  <si>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</si>
  <si>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</si>
  <si>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</si>
  <si>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</si>
  <si>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</si>
  <si>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</si>
  <si>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</si>
  <si>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</si>
  <si>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</si>
  <si>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</si>
  <si>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</si>
  <si>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</si>
  <si>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</si>
  <si>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</si>
  <si>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</si>
  <si>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</si>
  <si>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</si>
  <si>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</si>
  <si>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</si>
  <si>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</si>
  <si>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</si>
  <si>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</si>
  <si>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</si>
  <si>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</si>
  <si>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</si>
  <si>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</si>
  <si>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</si>
  <si>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</si>
  <si>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</si>
  <si>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</si>
  <si>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</si>
  <si>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</si>
  <si>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</si>
  <si>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</si>
  <si>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</si>
  <si>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</si>
  <si>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</si>
  <si>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</si>
  <si>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</si>
  <si>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</si>
  <si>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</si>
  <si>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</si>
  <si>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</si>
  <si>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</si>
  <si>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</si>
  <si>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</si>
  <si>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</si>
  <si>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</si>
  <si>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</si>
  <si>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</si>
  <si>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</si>
  <si>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</si>
  <si>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</si>
  <si>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</si>
  <si>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</si>
  <si>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</si>
  <si>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</si>
  <si>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</si>
  <si>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</si>
  <si>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</si>
  <si>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</si>
  <si>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</si>
  <si>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</si>
  <si>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</si>
  <si>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</si>
  <si>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</si>
  <si>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</si>
  <si>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</si>
  <si>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</si>
  <si>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</si>
  <si>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</si>
  <si>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</si>
  <si>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</si>
  <si>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</si>
  <si>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</si>
  <si>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</si>
  <si>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</si>
  <si>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</si>
  <si>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</si>
  <si>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</si>
  <si>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</si>
  <si>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</si>
  <si>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</si>
  <si>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</si>
  <si>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</si>
  <si>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</si>
  <si>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</si>
  <si>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</si>
  <si>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</si>
  <si>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</si>
  <si>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</si>
  <si>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</si>
  <si>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</si>
  <si>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</si>
  <si>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</si>
  <si>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</si>
  <si>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</si>
  <si>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</si>
  <si>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</si>
  <si>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</si>
  <si>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</si>
  <si>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</si>
  <si>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</si>
  <si>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</si>
  <si>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</si>
  <si>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</si>
  <si>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</si>
  <si>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</si>
  <si>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</si>
  <si>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</si>
  <si>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</si>
  <si>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</si>
  <si>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</si>
  <si>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</si>
  <si>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</si>
  <si>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</si>
  <si>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</si>
  <si>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</si>
  <si>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</si>
  <si>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</si>
  <si>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</si>
  <si>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</si>
  <si>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</si>
  <si>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</si>
  <si>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</si>
  <si>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</si>
  <si>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</si>
  <si>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</si>
  <si>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</si>
  <si>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</si>
  <si>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</si>
  <si>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</si>
  <si>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</si>
  <si>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</si>
  <si>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</si>
  <si>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</si>
  <si>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</si>
  <si>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</si>
  <si>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</si>
  <si>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</si>
  <si>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</si>
  <si>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</si>
  <si>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</si>
  <si>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</si>
  <si>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</si>
  <si>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</si>
  <si>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</si>
  <si>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</si>
  <si>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</si>
  <si>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</si>
  <si>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</si>
  <si>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</si>
  <si>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</si>
  <si>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</si>
  <si>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</si>
  <si>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</si>
  <si>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</si>
  <si>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</si>
  <si>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</si>
  <si>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</si>
  <si>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</si>
  <si>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</si>
  <si>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</si>
  <si>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</si>
  <si>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</si>
  <si>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</si>
  <si>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</si>
  <si>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</si>
  <si>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</si>
  <si>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</si>
  <si>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</si>
  <si>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</si>
  <si>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</si>
  <si>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</si>
  <si>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</si>
  <si>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</si>
  <si>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</si>
  <si>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</si>
  <si>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</si>
  <si>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</si>
  <si>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</si>
  <si>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</si>
  <si>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</si>
  <si>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</si>
  <si>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</si>
  <si>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</si>
  <si>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</si>
  <si>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</si>
  <si>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</si>
  <si>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</si>
  <si>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</si>
  <si>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</si>
  <si>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</si>
  <si>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</si>
  <si>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</si>
  <si>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</si>
  <si>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</si>
  <si>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</si>
  <si>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</si>
  <si>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</si>
  <si>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</si>
  <si>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</si>
  <si>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</si>
  <si>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</si>
  <si>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</si>
  <si>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</si>
  <si>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</si>
  <si>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</si>
  <si>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</si>
  <si>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</si>
  <si>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</si>
  <si>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</si>
  <si>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</si>
  <si>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</si>
  <si>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</si>
  <si>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</si>
  <si>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</si>
  <si>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</si>
  <si>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</si>
  <si>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</si>
  <si>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</si>
  <si>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</si>
  <si>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</si>
  <si>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</si>
  <si>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</si>
  <si>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</si>
  <si>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</si>
  <si>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</si>
  <si>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</si>
  <si>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</si>
  <si>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</si>
  <si>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</si>
  <si>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</si>
  <si>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</si>
  <si>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</si>
  <si>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</si>
  <si>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</si>
  <si>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</si>
  <si>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</si>
  <si>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</si>
  <si>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</si>
  <si>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</si>
  <si>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</si>
  <si>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</si>
  <si>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</si>
  <si>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</si>
  <si>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</si>
  <si>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</si>
  <si>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</si>
  <si>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</si>
  <si>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</si>
  <si>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</si>
  <si>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</si>
  <si>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</si>
  <si>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</si>
  <si>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</si>
  <si>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</si>
  <si>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</si>
  <si>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</si>
  <si>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</si>
  <si>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</si>
  <si>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</si>
  <si>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</si>
  <si>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</si>
  <si>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</si>
  <si>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</si>
  <si>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</si>
  <si>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</si>
  <si>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</si>
  <si>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</si>
  <si>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</si>
  <si>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</si>
  <si>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</si>
  <si>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</si>
  <si>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</si>
  <si>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</si>
  <si>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</si>
  <si>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</si>
  <si>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</si>
  <si>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</si>
  <si>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</si>
  <si>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</si>
  <si>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</si>
  <si>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</si>
  <si>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</si>
  <si>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</si>
  <si>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</si>
  <si>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</si>
  <si>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</si>
  <si>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</si>
  <si>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</si>
  <si>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</si>
  <si>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</si>
  <si>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</si>
  <si>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</si>
  <si>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</si>
  <si>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</si>
  <si>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</si>
  <si>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</si>
  <si>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</si>
  <si>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</si>
  <si>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</si>
  <si>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</si>
  <si>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</si>
  <si>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</si>
  <si>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</si>
  <si>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</si>
  <si>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</si>
  <si>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</si>
  <si>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</si>
  <si>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</si>
  <si>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</si>
  <si>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</si>
  <si>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</si>
  <si>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</si>
  <si>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</si>
  <si>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</si>
  <si>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</si>
  <si>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</si>
  <si>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</si>
  <si>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</si>
  <si>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</si>
  <si>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</si>
  <si>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</si>
  <si>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</si>
  <si>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</si>
  <si>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</si>
  <si>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</si>
  <si>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</si>
  <si>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</si>
  <si>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</si>
  <si>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</si>
  <si>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</si>
  <si>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</si>
  <si>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</si>
  <si>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</si>
  <si>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</si>
  <si>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</si>
  <si>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</si>
  <si>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</si>
  <si>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</si>
  <si>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</si>
  <si>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</si>
  <si>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</si>
  <si>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</si>
  <si>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</si>
  <si>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</si>
  <si>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</si>
  <si>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</si>
  <si>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</si>
  <si>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</si>
  <si>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</si>
  <si>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</si>
  <si>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</si>
  <si>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</si>
  <si>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</si>
  <si>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</si>
  <si>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</si>
  <si>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</si>
  <si>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</si>
  <si>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</si>
  <si>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</si>
  <si>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</si>
  <si>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</si>
  <si>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</si>
  <si>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</si>
  <si>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</si>
  <si>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</si>
  <si>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</si>
  <si>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</si>
  <si>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</si>
  <si>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</si>
  <si>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</si>
  <si>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</si>
  <si>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</si>
  <si>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</si>
  <si>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</si>
  <si>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</si>
  <si>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</si>
  <si>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</si>
  <si>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</si>
  <si>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</si>
  <si>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</si>
  <si>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</si>
  <si>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</si>
  <si>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</si>
  <si>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</si>
  <si>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</si>
  <si>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</si>
  <si>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</si>
  <si>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</si>
  <si>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</si>
  <si>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</si>
  <si>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</si>
  <si>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</si>
  <si>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</si>
  <si>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</si>
  <si>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</si>
  <si>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</si>
  <si>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</si>
  <si>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</si>
  <si>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</si>
  <si>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</si>
  <si>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</si>
  <si>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</si>
  <si>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</si>
  <si>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</si>
  <si>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</si>
  <si>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</si>
  <si>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</si>
  <si>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</si>
  <si>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</si>
  <si>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</si>
  <si>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</si>
  <si>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</si>
  <si>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</si>
  <si>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</si>
  <si>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</si>
  <si>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</si>
  <si>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</si>
  <si>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</si>
  <si>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</si>
  <si>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</si>
  <si>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</si>
  <si>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</si>
  <si>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</si>
  <si>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</si>
  <si>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</si>
  <si>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</si>
  <si>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</si>
  <si>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</si>
  <si>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</si>
  <si>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</si>
  <si>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</si>
  <si>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</si>
  <si>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</si>
  <si>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</si>
  <si>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</si>
  <si>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</si>
  <si>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</si>
  <si>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</si>
  <si>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</si>
  <si>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</si>
  <si>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</si>
  <si>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</si>
  <si>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</si>
  <si>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</si>
  <si>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</si>
  <si>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</si>
  <si>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</si>
  <si>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</si>
  <si>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</si>
  <si>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</si>
  <si>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</si>
  <si>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</si>
  <si>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</si>
  <si>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</si>
  <si>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</si>
  <si>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</si>
  <si>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</si>
  <si>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</si>
  <si>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</si>
  <si>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</si>
  <si>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</si>
  <si>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</si>
  <si>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</si>
  <si>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</si>
  <si>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</si>
  <si>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</si>
  <si>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</si>
  <si>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</si>
  <si>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</si>
  <si>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</si>
  <si>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</si>
  <si>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</si>
  <si>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</si>
  <si>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</si>
  <si>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</si>
  <si>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</si>
  <si>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</si>
  <si>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</si>
  <si>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</si>
  <si>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</si>
  <si>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</si>
  <si>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</si>
  <si>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</si>
  <si>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</si>
  <si>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</si>
  <si>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</si>
  <si>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</si>
  <si>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</si>
  <si>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</si>
  <si>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</si>
  <si>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</si>
  <si>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</si>
  <si>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</si>
  <si>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</si>
  <si>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</si>
  <si>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</si>
  <si>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</si>
  <si>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</si>
  <si>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</si>
  <si>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</si>
  <si>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</si>
  <si>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</si>
  <si>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</si>
  <si>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</si>
  <si>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</si>
  <si>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</si>
  <si>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</si>
  <si>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</si>
  <si>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</si>
  <si>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</si>
  <si>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</si>
  <si>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</si>
  <si>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</si>
  <si>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</si>
  <si>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</si>
  <si>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</si>
  <si>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</si>
  <si>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</si>
  <si>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</si>
  <si>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</si>
  <si>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</si>
  <si>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</si>
  <si>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</si>
  <si>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</si>
  <si>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</si>
  <si>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</si>
  <si>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</si>
  <si>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</si>
  <si>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</si>
  <si>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</si>
  <si>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</si>
  <si>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</si>
  <si>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</si>
  <si>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</si>
  <si>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</si>
  <si>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</si>
  <si>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</si>
  <si>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</si>
  <si>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</si>
  <si>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</si>
  <si>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</si>
  <si>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</si>
  <si>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</si>
  <si>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</si>
  <si>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</si>
  <si>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</si>
  <si>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</si>
  <si>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</si>
  <si>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</si>
  <si>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</si>
  <si>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</si>
  <si>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</si>
  <si>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</si>
  <si>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</si>
  <si>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</si>
  <si>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</si>
  <si>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</si>
  <si>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</si>
  <si>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</si>
  <si>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</si>
  <si>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</si>
  <si>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</si>
  <si>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</si>
  <si>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</si>
  <si>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</si>
  <si>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</si>
  <si>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</si>
  <si>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</si>
  <si>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</si>
  <si>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</si>
  <si>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</si>
  <si>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</si>
  <si>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</si>
  <si>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</si>
  <si>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</si>
  <si>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</si>
  <si>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</si>
  <si>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</si>
  <si>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</si>
  <si>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</si>
  <si>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</si>
  <si>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</si>
  <si>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</si>
  <si>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</si>
  <si>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</si>
  <si>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</si>
  <si>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</si>
  <si>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</si>
  <si>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</si>
  <si>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</si>
  <si>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</si>
  <si>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</si>
  <si>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</si>
  <si>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</si>
  <si>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</si>
  <si>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</si>
  <si>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</si>
  <si>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</si>
  <si>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</si>
  <si>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</si>
  <si>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</si>
  <si>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</si>
  <si>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</si>
  <si>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</si>
  <si>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</si>
  <si>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</si>
  <si>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</si>
  <si>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</si>
  <si>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</si>
  <si>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</si>
  <si>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</si>
  <si>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</si>
  <si>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</si>
  <si>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</si>
  <si>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</si>
  <si>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</si>
  <si>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</si>
  <si>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</si>
  <si>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</si>
  <si>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</si>
  <si>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</si>
  <si>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</si>
  <si>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</si>
  <si>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</si>
  <si>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</si>
  <si>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</si>
  <si>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</si>
  <si>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</si>
  <si>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</si>
  <si>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</si>
  <si>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</si>
  <si>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</si>
  <si>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</si>
  <si>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</si>
  <si>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</si>
  <si>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</si>
  <si>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</si>
  <si>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</si>
  <si>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</si>
  <si>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</si>
  <si>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</si>
  <si>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</si>
  <si>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</si>
  <si>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</si>
  <si>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</si>
  <si>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</si>
  <si>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</si>
  <si>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</si>
  <si>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</si>
  <si>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</si>
  <si>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</si>
  <si>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</si>
  <si>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</si>
  <si>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</si>
  <si>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</si>
  <si>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</si>
  <si>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</si>
  <si>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</si>
  <si>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</si>
  <si>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</si>
  <si>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</si>
  <si>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</si>
  <si>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</si>
  <si>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</si>
  <si>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</si>
  <si>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</si>
  <si>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</si>
  <si>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</si>
  <si>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</si>
  <si>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</si>
  <si>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</si>
  <si>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</si>
  <si>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</si>
  <si>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</si>
  <si>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</si>
  <si>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</si>
  <si>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</si>
  <si>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</si>
  <si>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</si>
  <si>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</si>
  <si>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</si>
  <si>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</si>
  <si>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</si>
  <si>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</si>
  <si>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</si>
  <si>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</si>
  <si>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</si>
  <si>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</si>
  <si>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</si>
  <si>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</si>
  <si>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</si>
  <si>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</si>
  <si>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</si>
  <si>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</si>
  <si>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</si>
  <si>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</si>
  <si>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</si>
  <si>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</si>
  <si>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</si>
  <si>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</si>
  <si>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</si>
  <si>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</si>
  <si>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</si>
  <si>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</si>
  <si>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</si>
  <si>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</si>
  <si>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</si>
  <si>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</si>
  <si>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</si>
  <si>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</si>
  <si>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</si>
  <si>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</si>
  <si>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</si>
  <si>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</si>
  <si>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</si>
  <si>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</si>
  <si>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</si>
  <si>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</si>
  <si>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</si>
  <si>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</si>
  <si>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</si>
  <si>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</si>
  <si>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</si>
  <si>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</si>
  <si>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</si>
  <si>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</si>
  <si>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</si>
  <si>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</si>
  <si>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</si>
  <si>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</si>
  <si>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</si>
  <si>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</si>
  <si>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</si>
  <si>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</si>
  <si>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</si>
  <si>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</si>
  <si>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</si>
  <si>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</si>
  <si>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</si>
  <si>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</si>
  <si>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</si>
  <si>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</si>
  <si>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</si>
  <si>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</si>
  <si>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</si>
  <si>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</si>
  <si>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</si>
  <si>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</si>
  <si>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</si>
  <si>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</si>
  <si>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</si>
  <si>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</si>
  <si>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</si>
  <si>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</si>
  <si>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</si>
  <si>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</si>
  <si>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</si>
  <si>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</si>
  <si>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</si>
  <si>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</si>
  <si>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</si>
  <si>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</si>
  <si>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</si>
  <si>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</si>
  <si>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</si>
  <si>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</si>
  <si>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</si>
  <si>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</si>
  <si>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</si>
  <si>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</si>
  <si>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</si>
  <si>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</si>
  <si>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</si>
  <si>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</si>
  <si>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</si>
  <si>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</si>
  <si>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</si>
  <si>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</si>
  <si>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</si>
  <si>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</si>
  <si>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</si>
  <si>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</si>
  <si>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</si>
  <si>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</si>
  <si>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</si>
  <si>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</si>
  <si>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</si>
  <si>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</si>
  <si>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</si>
  <si>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</si>
  <si>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</si>
  <si>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</si>
  <si>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</si>
  <si>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</si>
  <si>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</si>
  <si>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</si>
  <si>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</si>
  <si>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</si>
  <si>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</si>
  <si>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</si>
  <si>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</si>
  <si>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</si>
  <si>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</si>
  <si>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</si>
  <si>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</si>
  <si>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</si>
  <si>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</si>
  <si>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</si>
  <si>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</si>
  <si>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</si>
  <si>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</si>
  <si>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</si>
  <si>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</si>
  <si>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</si>
  <si>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</si>
  <si>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</si>
  <si>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</si>
  <si>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</si>
  <si>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</si>
  <si>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</si>
  <si>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</si>
  <si>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</si>
  <si>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</si>
  <si>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</si>
  <si>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</si>
  <si>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</si>
  <si>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</si>
  <si>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</si>
  <si>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</si>
  <si>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</si>
  <si>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</si>
  <si>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</si>
  <si>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</si>
  <si>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</si>
  <si>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</si>
  <si>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</si>
  <si>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</si>
  <si>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</si>
  <si>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</si>
  <si>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</si>
  <si>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</si>
  <si>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</si>
  <si>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</si>
  <si>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</si>
  <si>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</si>
  <si>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</si>
  <si>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</si>
  <si>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</si>
  <si>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</si>
  <si>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</si>
  <si>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</si>
  <si>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</si>
  <si>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</si>
  <si>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</si>
  <si>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</si>
  <si>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</si>
  <si>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</si>
  <si>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</si>
  <si>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</si>
  <si>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</si>
  <si>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</si>
  <si>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</si>
  <si>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</si>
  <si>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</si>
  <si>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</si>
  <si>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</si>
  <si>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</si>
  <si>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</si>
  <si>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</si>
  <si>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</si>
  <si>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</si>
  <si>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</si>
  <si>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</si>
  <si>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</si>
  <si>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</si>
  <si>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</si>
  <si>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</si>
  <si>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</si>
  <si>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</si>
  <si>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</si>
  <si>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</si>
  <si>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</si>
  <si>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</si>
  <si>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</si>
  <si>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</si>
  <si>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</si>
  <si>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</si>
  <si>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</si>
  <si>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</si>
  <si>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</si>
  <si>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</si>
  <si>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</si>
  <si>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</si>
  <si>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</si>
  <si>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</si>
  <si>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</si>
  <si>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</si>
  <si>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</si>
  <si>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</si>
  <si>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</si>
  <si>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</si>
  <si>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</si>
  <si>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</si>
  <si>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</si>
  <si>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</si>
  <si>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</si>
  <si>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</si>
  <si>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</si>
  <si>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</si>
  <si>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</si>
  <si>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</si>
  <si>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</si>
  <si>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</si>
  <si>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</si>
  <si>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</si>
  <si>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</si>
  <si>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</si>
  <si>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</si>
  <si>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</si>
  <si>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</si>
  <si>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</si>
  <si>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</si>
  <si>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</si>
  <si>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</si>
  <si>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</si>
  <si>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</si>
  <si>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</si>
  <si>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</si>
  <si>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</si>
  <si>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</si>
  <si>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</si>
  <si>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</si>
  <si>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</si>
  <si>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</si>
  <si>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</si>
  <si>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</si>
  <si>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</si>
  <si>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</si>
  <si>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</si>
  <si>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</si>
  <si>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</si>
  <si>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</si>
  <si>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</si>
  <si>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</si>
  <si>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</si>
  <si>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</si>
  <si>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</si>
  <si>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</si>
  <si>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</si>
  <si>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</si>
  <si>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</si>
  <si>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</si>
  <si>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</si>
  <si>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</si>
  <si>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</si>
  <si>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</si>
  <si>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</si>
  <si>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</si>
  <si>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</si>
  <si>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</si>
  <si>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</si>
  <si>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</si>
  <si>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</si>
  <si>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</si>
  <si>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</si>
  <si>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</si>
  <si>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</si>
  <si>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</si>
  <si>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</si>
  <si>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</si>
  <si>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</si>
  <si>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</si>
  <si>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</si>
  <si>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</si>
  <si>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</si>
  <si>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</si>
  <si>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</si>
  <si>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</si>
  <si>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</si>
  <si>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</si>
  <si>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</si>
  <si>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</si>
  <si>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</si>
  <si>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</si>
  <si>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</si>
  <si>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</si>
  <si>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</si>
  <si>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</si>
  <si>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</si>
  <si>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</si>
  <si>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</si>
  <si>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</si>
  <si>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</si>
  <si>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</si>
  <si>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</si>
  <si>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</si>
  <si>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</si>
  <si>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</si>
  <si>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</si>
  <si>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</si>
  <si>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</si>
  <si>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</si>
  <si>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</si>
  <si>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</si>
  <si>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</si>
  <si>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</si>
  <si>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</si>
  <si>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</si>
  <si>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</si>
  <si>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</si>
  <si>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</si>
  <si>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</si>
  <si>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</si>
  <si>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</si>
  <si>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</si>
  <si>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</si>
  <si>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</si>
  <si>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</si>
  <si>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</si>
  <si>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</si>
  <si>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</si>
  <si>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</si>
  <si>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</si>
  <si>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</si>
  <si>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</si>
  <si>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</si>
  <si>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</si>
  <si>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</si>
  <si>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</si>
  <si>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</si>
  <si>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</si>
  <si>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</si>
  <si>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</si>
  <si>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</si>
  <si>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</si>
  <si>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</si>
  <si>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</si>
  <si>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</si>
  <si>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</si>
  <si>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</si>
  <si>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</si>
  <si>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</si>
  <si>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</si>
  <si>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</si>
  <si>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</si>
  <si>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</si>
  <si>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</si>
  <si>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</si>
  <si>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</si>
  <si>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</si>
  <si>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</si>
  <si>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</si>
  <si>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</si>
  <si>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</si>
  <si>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</si>
  <si>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</si>
  <si>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</si>
  <si>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</si>
  <si>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</si>
  <si>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</si>
  <si>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</si>
  <si>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</si>
  <si>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</si>
  <si>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</si>
  <si>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</si>
  <si>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</si>
  <si>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</si>
  <si>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</si>
  <si>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</si>
  <si>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</si>
  <si>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</si>
  <si>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</si>
  <si>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</si>
  <si>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</si>
  <si>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</si>
  <si>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</si>
  <si>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</si>
  <si>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</si>
  <si>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</si>
  <si>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</si>
  <si>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</si>
  <si>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</si>
  <si>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</si>
  <si>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</si>
  <si>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</si>
  <si>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</si>
  <si>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</si>
  <si>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</si>
  <si>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</si>
  <si>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</si>
  <si>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</si>
  <si>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</si>
  <si>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</si>
  <si>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</si>
  <si>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</si>
  <si>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</si>
  <si>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</si>
  <si>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</si>
  <si>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</si>
  <si>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</si>
  <si>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</si>
  <si>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</si>
  <si>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</si>
  <si>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</si>
  <si>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</si>
  <si>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</si>
  <si>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</si>
  <si>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</si>
  <si>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</si>
  <si>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</si>
  <si>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</si>
  <si>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</si>
  <si>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</si>
  <si>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</si>
  <si>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</si>
  <si>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</si>
  <si>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</si>
  <si>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</si>
  <si>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</si>
  <si>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</si>
  <si>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</si>
  <si>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</si>
  <si>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</si>
  <si>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</si>
  <si>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</si>
  <si>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</si>
  <si>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</si>
  <si>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</si>
  <si>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</si>
  <si>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</si>
  <si>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</si>
  <si>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</si>
  <si>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</si>
  <si>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</si>
  <si>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</si>
  <si>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</si>
  <si>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</si>
  <si>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</si>
  <si>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</si>
  <si>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</si>
  <si>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</si>
  <si>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</si>
  <si>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</si>
  <si>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</si>
  <si>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</si>
  <si>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</si>
  <si>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</si>
  <si>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</si>
  <si>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</si>
  <si>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</si>
  <si>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</si>
  <si>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</si>
  <si>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</si>
  <si>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</si>
  <si>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</si>
  <si>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</si>
  <si>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</si>
  <si>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</si>
  <si>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</si>
  <si>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</si>
  <si>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</si>
  <si>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</si>
  <si>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</si>
  <si>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</si>
  <si>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</si>
  <si>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</si>
  <si>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</si>
  <si>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</si>
  <si>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</si>
  <si>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</si>
  <si>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</si>
  <si>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</si>
  <si>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</si>
  <si>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</si>
  <si>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</si>
  <si>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</si>
  <si>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</si>
  <si>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</si>
  <si>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</si>
  <si>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</si>
  <si>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</si>
  <si>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</si>
  <si>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</si>
  <si>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</si>
  <si>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</si>
  <si>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</si>
  <si>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</si>
  <si>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</si>
  <si>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</si>
  <si>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</si>
  <si>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</si>
  <si>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</si>
  <si>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</si>
  <si>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</si>
  <si>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</si>
  <si>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</si>
  <si>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</si>
  <si>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</si>
  <si>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</si>
  <si>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</si>
  <si>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</si>
  <si>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</si>
  <si>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</si>
  <si>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</si>
  <si>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</si>
  <si>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</si>
  <si>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</si>
  <si>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</si>
  <si>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</si>
  <si>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</si>
  <si>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</si>
  <si>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</si>
  <si>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</si>
  <si>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</si>
  <si>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</si>
  <si>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</si>
  <si>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</si>
  <si>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</si>
  <si>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</si>
  <si>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</si>
  <si>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</si>
  <si>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</si>
  <si>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</si>
  <si>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</si>
  <si>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</si>
  <si>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</si>
  <si>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</si>
  <si>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</si>
  <si>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</si>
  <si>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</si>
  <si>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</si>
  <si>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</si>
  <si>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</si>
  <si>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</si>
  <si>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</si>
  <si>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</si>
  <si>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</si>
  <si>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</si>
  <si>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</si>
  <si>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</si>
  <si>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</si>
  <si>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</si>
  <si>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</si>
  <si>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</si>
  <si>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</si>
  <si>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</si>
  <si>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</si>
  <si>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</si>
  <si>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</si>
  <si>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</si>
  <si>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</si>
  <si>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</si>
  <si>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</si>
  <si>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</si>
  <si>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</si>
  <si>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</si>
  <si>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</si>
  <si>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</si>
  <si>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</si>
  <si>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</si>
  <si>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</si>
  <si>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</si>
  <si>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</si>
  <si>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</si>
  <si>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</si>
  <si>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</si>
  <si>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</si>
  <si>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</si>
  <si>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</si>
  <si>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</si>
  <si>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</si>
  <si>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</si>
  <si>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</si>
  <si>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</si>
  <si>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</si>
  <si>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</si>
  <si>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</si>
  <si>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</si>
  <si>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</si>
  <si>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</si>
  <si>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</si>
  <si>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</si>
  <si>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</si>
  <si>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</si>
  <si>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</si>
  <si>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</si>
  <si>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</si>
  <si>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</si>
  <si>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</si>
  <si>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</si>
  <si>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</si>
  <si>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</si>
  <si>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</si>
  <si>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</si>
  <si>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</si>
  <si>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</si>
  <si>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</si>
  <si>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</si>
  <si>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</si>
  <si>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</si>
  <si>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</si>
  <si>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</si>
  <si>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</si>
  <si>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</si>
  <si>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</si>
  <si>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</si>
  <si>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</si>
  <si>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</si>
  <si>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</si>
  <si>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</si>
  <si>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</si>
  <si>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</si>
  <si>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</si>
  <si>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</si>
  <si>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</si>
  <si>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</si>
  <si>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</si>
  <si>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</si>
  <si>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</si>
  <si>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</si>
  <si>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</si>
  <si>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</si>
  <si>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</si>
  <si>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</si>
  <si>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</si>
  <si>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</si>
  <si>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</si>
  <si>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</si>
  <si>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</si>
  <si>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</si>
  <si>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</si>
  <si>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</si>
  <si>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</si>
  <si>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</si>
  <si>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</si>
  <si>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</si>
  <si>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</si>
  <si>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</si>
  <si>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</si>
  <si>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</si>
  <si>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</si>
  <si>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</si>
  <si>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</si>
  <si>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</si>
  <si>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</si>
  <si>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</si>
  <si>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</si>
  <si>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</si>
  <si>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</si>
  <si>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</si>
  <si>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</si>
  <si>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</si>
  <si>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</si>
  <si>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</si>
  <si>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</si>
  <si>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</si>
  <si>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</si>
  <si>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</si>
  <si>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</si>
  <si>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</si>
  <si>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</si>
  <si>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</si>
  <si>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</si>
  <si>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</si>
  <si>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</si>
  <si>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</si>
  <si>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</si>
  <si>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</si>
  <si>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</si>
  <si>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</si>
  <si>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</si>
  <si>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</si>
  <si>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</si>
  <si>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</si>
  <si>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</si>
  <si>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</si>
  <si>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</si>
  <si>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</si>
  <si>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</si>
  <si>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</si>
  <si>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</si>
  <si>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</si>
  <si>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</si>
  <si>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</si>
  <si>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</si>
  <si>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</si>
  <si>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</si>
  <si>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</si>
  <si>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</si>
  <si>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</si>
  <si>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</si>
  <si>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</si>
  <si>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</si>
  <si>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</si>
  <si>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</si>
  <si>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</si>
  <si>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</si>
  <si>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</si>
  <si>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</si>
  <si>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</si>
  <si>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</si>
  <si>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</si>
  <si>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</si>
  <si>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</si>
  <si>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</si>
  <si>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</si>
  <si>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</si>
  <si>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</si>
  <si>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</si>
  <si>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</si>
  <si>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</si>
  <si>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</si>
  <si>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</si>
  <si>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</si>
  <si>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</si>
  <si>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</si>
  <si>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</si>
  <si>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</si>
  <si>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</si>
  <si>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</si>
  <si>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</si>
  <si>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</si>
  <si>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</si>
  <si>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</si>
  <si>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</si>
  <si>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</si>
  <si>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</si>
  <si>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</si>
  <si>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</si>
  <si>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</si>
  <si>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</si>
  <si>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</si>
  <si>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</si>
  <si>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</si>
  <si>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</si>
  <si>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</si>
  <si>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</si>
  <si>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</si>
  <si>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</si>
  <si>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</si>
  <si>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</si>
  <si>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</si>
  <si>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</si>
  <si>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</si>
  <si>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</si>
  <si>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</si>
  <si>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</si>
  <si>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</si>
  <si>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</si>
  <si>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</si>
  <si>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</si>
  <si>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</si>
  <si>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</si>
  <si>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</si>
  <si>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</si>
  <si>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</si>
  <si>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</si>
  <si>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</si>
  <si>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</si>
  <si>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</si>
  <si>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</si>
  <si>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</si>
  <si>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</si>
  <si>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</si>
  <si>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</si>
  <si>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</si>
  <si>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</si>
  <si>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</si>
  <si>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</si>
  <si>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</si>
  <si>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</si>
  <si>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</si>
  <si>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</si>
  <si>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</si>
  <si>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</si>
  <si>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</si>
  <si>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</si>
  <si>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</si>
  <si>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</si>
  <si>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</si>
  <si>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</si>
  <si>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</si>
  <si>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</si>
  <si>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</si>
  <si>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</si>
  <si>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</si>
  <si>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</si>
  <si>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</si>
  <si>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</si>
  <si>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</si>
  <si>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</si>
  <si>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</si>
  <si>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</si>
  <si>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</si>
  <si>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</si>
  <si>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</si>
  <si>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</si>
  <si>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</si>
  <si>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</si>
  <si>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</si>
  <si>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</si>
  <si>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</si>
  <si>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</si>
  <si>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</si>
  <si>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</si>
  <si>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</si>
  <si>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</si>
  <si>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</si>
  <si>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</si>
  <si>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</si>
  <si>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</si>
  <si>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</si>
  <si>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</si>
  <si>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</si>
  <si>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</si>
  <si>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</si>
  <si>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</si>
  <si>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</si>
  <si>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</si>
  <si>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</si>
  <si>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</si>
  <si>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</si>
  <si>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</si>
  <si>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</si>
  <si>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</si>
  <si>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</si>
  <si>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</si>
  <si>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</si>
  <si>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</si>
  <si>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</si>
  <si>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</si>
  <si>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</si>
  <si>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</si>
  <si>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</si>
  <si>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</si>
  <si>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</si>
  <si>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</si>
  <si>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</si>
  <si>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</si>
  <si>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</si>
  <si>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</si>
  <si>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</si>
  <si>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</si>
  <si>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</si>
  <si>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</si>
  <si>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</si>
  <si>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</si>
  <si>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</si>
  <si>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</si>
  <si>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</si>
  <si>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</si>
  <si>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</si>
  <si>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</si>
  <si>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</si>
  <si>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</si>
  <si>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</si>
  <si>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</si>
  <si>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</si>
  <si>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</si>
  <si>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</si>
  <si>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</si>
  <si>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</si>
  <si>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</si>
  <si>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</si>
  <si>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</si>
  <si>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</si>
  <si>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</si>
  <si>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</si>
  <si>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</si>
  <si>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</si>
  <si>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</si>
  <si>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</si>
  <si>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</si>
  <si>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</si>
  <si>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</si>
  <si>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</si>
  <si>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</si>
  <si>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</si>
  <si>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</si>
  <si>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</si>
  <si>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</si>
  <si>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</si>
  <si>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</si>
  <si>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</si>
  <si>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</si>
  <si>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</si>
  <si>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</si>
  <si>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</si>
  <si>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</si>
  <si>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</si>
  <si>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</si>
  <si>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</si>
  <si>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</si>
  <si>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</si>
  <si>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</si>
  <si>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</si>
  <si>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</si>
  <si>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</si>
  <si>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</si>
  <si>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</si>
  <si>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</si>
  <si>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</si>
  <si>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</si>
  <si>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</si>
  <si>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</si>
  <si>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</si>
  <si>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</si>
  <si>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</si>
  <si>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</si>
  <si>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</si>
  <si>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</si>
  <si>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</si>
  <si>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</si>
  <si>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</si>
  <si>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</si>
  <si>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</si>
  <si>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</si>
  <si>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</si>
  <si>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</si>
  <si>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</si>
  <si>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</si>
  <si>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</si>
  <si>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</si>
  <si>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</si>
  <si>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</si>
  <si>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</si>
  <si>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</si>
  <si>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</si>
  <si>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</si>
  <si>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</si>
  <si>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</si>
  <si>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</si>
  <si>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</si>
  <si>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</si>
  <si>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</si>
  <si>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</si>
  <si>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</si>
  <si>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</si>
  <si>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</si>
  <si>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</si>
  <si>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</si>
  <si>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</si>
  <si>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</si>
  <si>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</si>
  <si>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</si>
  <si>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</si>
  <si>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</si>
  <si>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</si>
  <si>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</si>
  <si>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</si>
  <si>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</si>
  <si>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</si>
  <si>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</si>
  <si>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</si>
  <si>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</si>
  <si>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</si>
  <si>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</si>
  <si>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</si>
  <si>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</si>
  <si>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</si>
  <si>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</si>
  <si>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</si>
  <si>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</si>
  <si>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</si>
  <si>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</si>
  <si>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</si>
  <si>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</si>
  <si>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</si>
  <si>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</si>
  <si>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</si>
  <si>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</si>
  <si>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</si>
  <si>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</si>
  <si>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</si>
  <si>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</si>
  <si>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</si>
  <si>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</si>
  <si>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</si>
  <si>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</si>
  <si>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</si>
  <si>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</si>
  <si>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</si>
  <si>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</si>
  <si>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</si>
  <si>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</si>
  <si>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</si>
  <si>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</si>
  <si>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</si>
  <si>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</si>
  <si>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</si>
  <si>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</si>
  <si>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</si>
  <si>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</si>
  <si>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</si>
  <si>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</si>
  <si>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</si>
  <si>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</si>
  <si>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</si>
  <si>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</si>
  <si>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</si>
  <si>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</si>
  <si>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</si>
  <si>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</si>
  <si>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</si>
  <si>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</si>
  <si>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</si>
  <si>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</si>
  <si>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</si>
  <si>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</si>
  <si>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</si>
  <si>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</si>
  <si>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</si>
  <si>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</si>
  <si>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</si>
  <si>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</si>
  <si>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</si>
  <si>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</si>
  <si>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</si>
  <si>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</si>
  <si>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</si>
  <si>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</si>
  <si>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</si>
  <si>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</si>
  <si>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</si>
  <si>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</si>
  <si>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</si>
  <si>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</si>
  <si>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</si>
  <si>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</si>
  <si>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</si>
  <si>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</si>
  <si>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</si>
  <si>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</si>
  <si>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</si>
  <si>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</si>
  <si>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</si>
  <si>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</si>
  <si>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</si>
  <si>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</si>
  <si>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</si>
  <si>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</si>
  <si>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</si>
  <si>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</si>
  <si>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</si>
  <si>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</si>
  <si>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</si>
  <si>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</si>
  <si>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</si>
  <si>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</si>
  <si>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</si>
  <si>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</si>
  <si>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</si>
  <si>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</si>
  <si>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</si>
  <si>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</si>
  <si>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</si>
  <si>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</si>
  <si>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</si>
  <si>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</si>
  <si>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</si>
  <si>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</si>
  <si>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</si>
  <si>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</si>
  <si>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</si>
  <si>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</si>
  <si>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</si>
  <si>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</si>
  <si>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</si>
  <si>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</si>
  <si>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</si>
  <si>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</si>
  <si>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</si>
  <si>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</si>
  <si>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</si>
  <si>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</si>
  <si>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</si>
  <si>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</si>
  <si>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</si>
  <si>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</si>
  <si>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</si>
  <si>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</si>
  <si>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</si>
  <si>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</si>
  <si>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</si>
  <si>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</si>
  <si>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</si>
  <si>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</si>
  <si>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</si>
  <si>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</si>
  <si>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</si>
  <si>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</si>
  <si>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</si>
  <si>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</si>
  <si>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</si>
  <si>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</si>
  <si>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</si>
  <si>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</si>
  <si>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</si>
  <si>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</si>
  <si>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</si>
  <si>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</si>
  <si>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</si>
  <si>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</si>
  <si>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</si>
  <si>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</si>
  <si>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</si>
  <si>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</si>
  <si>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</si>
  <si>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</si>
  <si>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</si>
  <si>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</si>
  <si>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</si>
  <si>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</si>
  <si>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</si>
  <si>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</si>
  <si>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</si>
  <si>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</si>
  <si>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</si>
  <si>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</si>
  <si>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</si>
  <si>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</si>
  <si>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</si>
  <si>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</si>
  <si>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</si>
  <si>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</si>
  <si>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</si>
  <si>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</si>
  <si>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</si>
  <si>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</si>
  <si>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</si>
  <si>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</si>
  <si>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</si>
  <si>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</si>
  <si>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</si>
  <si>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</si>
  <si>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</si>
  <si>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</si>
  <si>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</si>
  <si>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</si>
  <si>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</si>
  <si>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</si>
  <si>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</si>
  <si>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</si>
  <si>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</si>
  <si>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</si>
  <si>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</si>
  <si>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</si>
  <si>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</si>
  <si>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</si>
  <si>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</si>
  <si>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</si>
  <si>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</si>
  <si>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</si>
  <si>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</si>
  <si>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</si>
  <si>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</si>
  <si>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</si>
  <si>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</si>
  <si>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</si>
  <si>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</si>
  <si>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</si>
  <si>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</si>
  <si>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</si>
  <si>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</si>
  <si>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</si>
  <si>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</si>
  <si>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</si>
  <si>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</si>
  <si>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</si>
  <si>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</si>
  <si>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</si>
  <si>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</si>
  <si>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</si>
  <si>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</si>
  <si>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</si>
  <si>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</si>
  <si>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</si>
  <si>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</si>
  <si>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</si>
  <si>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</si>
  <si>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</si>
  <si>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</si>
  <si>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</si>
  <si>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</si>
  <si>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</si>
  <si>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</si>
  <si>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</si>
  <si>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</si>
  <si>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</si>
  <si>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</si>
  <si>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</si>
  <si>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</si>
  <si>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</si>
  <si>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</si>
  <si>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</si>
  <si>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</si>
  <si>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</si>
  <si>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</si>
  <si>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</si>
  <si>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</si>
  <si>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</si>
  <si>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</si>
  <si>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</si>
  <si>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</si>
  <si>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</si>
  <si>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</si>
  <si>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</si>
  <si>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</si>
  <si>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</si>
  <si>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</si>
  <si>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</si>
  <si>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</si>
  <si>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</si>
  <si>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</si>
  <si>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</si>
  <si>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</si>
  <si>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</si>
  <si>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</si>
  <si>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</si>
  <si>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</si>
  <si>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</si>
  <si>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</si>
  <si>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</si>
  <si>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</si>
  <si>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</si>
  <si>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</si>
  <si>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</si>
  <si>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</si>
  <si>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</si>
  <si>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</si>
  <si>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</si>
  <si>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</si>
  <si>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</si>
  <si>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</si>
  <si>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</si>
  <si>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</si>
  <si>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</si>
  <si>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</si>
  <si>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</si>
  <si>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</si>
  <si>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</si>
  <si>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</si>
  <si>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</si>
  <si>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</si>
  <si>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</si>
  <si>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</si>
  <si>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</si>
  <si>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</si>
  <si>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</si>
  <si>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</si>
  <si>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</si>
  <si>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</si>
  <si>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</si>
  <si>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</si>
  <si>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</si>
  <si>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</si>
  <si>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</si>
  <si>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</si>
  <si>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</si>
  <si>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</si>
  <si>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</si>
  <si>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</si>
  <si>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</si>
  <si>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</si>
  <si>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</si>
  <si>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</si>
  <si>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</si>
  <si>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</si>
  <si>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</si>
  <si>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</si>
  <si>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</si>
  <si>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</si>
  <si>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</si>
  <si>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</si>
  <si>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</si>
  <si>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</si>
  <si>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</si>
  <si>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</si>
  <si>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</si>
  <si>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</si>
  <si>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</si>
  <si>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</si>
  <si>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</si>
  <si>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</si>
  <si>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</si>
  <si>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</si>
  <si>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</si>
  <si>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</si>
  <si>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</si>
  <si>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</si>
  <si>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</si>
  <si>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</si>
  <si>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</si>
  <si>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</si>
  <si>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</si>
  <si>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</si>
  <si>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</si>
  <si>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</si>
  <si>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</si>
  <si>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</si>
  <si>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</si>
  <si>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</si>
  <si>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</si>
  <si>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</si>
  <si>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</si>
  <si>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</si>
  <si>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</si>
  <si>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</si>
  <si>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</si>
  <si>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</si>
  <si>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</si>
  <si>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</si>
  <si>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</si>
  <si>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</si>
  <si>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</si>
  <si>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</si>
  <si>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</si>
  <si>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</si>
  <si>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</si>
  <si>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</si>
  <si>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</si>
  <si>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</si>
  <si>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</si>
  <si>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</si>
  <si>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</si>
  <si>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</si>
  <si>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</si>
  <si>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</si>
  <si>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</si>
  <si>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</si>
  <si>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</si>
  <si>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</si>
  <si>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</si>
  <si>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</si>
  <si>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</si>
  <si>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</si>
  <si>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</si>
  <si>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</si>
  <si>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</si>
  <si>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</si>
  <si>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</si>
  <si>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</si>
  <si>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</si>
  <si>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</si>
  <si>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</si>
  <si>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</si>
  <si>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</si>
  <si>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</si>
  <si>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</si>
  <si>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</si>
  <si>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</si>
  <si>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</si>
  <si>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</si>
  <si>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</si>
  <si>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</si>
  <si>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</si>
  <si>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</si>
  <si>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</si>
  <si>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</si>
  <si>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</si>
  <si>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</si>
  <si>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</si>
  <si>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</si>
  <si>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</si>
  <si>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</si>
  <si>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</si>
  <si>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</si>
  <si>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</si>
  <si>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</si>
  <si>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</si>
  <si>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</si>
  <si>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</si>
  <si>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</si>
  <si>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</si>
  <si>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</si>
  <si>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</si>
  <si>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</si>
  <si>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</si>
  <si>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</si>
  <si>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</si>
  <si>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</si>
  <si>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</si>
  <si>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</si>
  <si>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</si>
  <si>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</si>
  <si>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</si>
  <si>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</si>
  <si>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</si>
  <si>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</si>
  <si>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</si>
  <si>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</si>
  <si>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</si>
  <si>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</si>
  <si>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</si>
  <si>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</si>
  <si>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</si>
  <si>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</si>
  <si>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</si>
  <si>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</si>
  <si>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</si>
  <si>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</si>
  <si>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</si>
  <si>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</si>
  <si>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</si>
  <si>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</si>
  <si>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</si>
  <si>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</si>
  <si>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</si>
  <si>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</si>
  <si>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</si>
  <si>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</si>
  <si>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</si>
  <si>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</si>
  <si>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</si>
  <si>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</si>
  <si>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</si>
  <si>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</si>
  <si>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</si>
  <si>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</si>
  <si>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</si>
  <si>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</si>
  <si>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</si>
  <si>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</si>
  <si>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</si>
  <si>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</si>
  <si>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</si>
  <si>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</si>
  <si>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</si>
  <si>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</si>
  <si>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</si>
  <si>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</si>
  <si>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</si>
  <si>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</si>
  <si>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</si>
  <si>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</si>
  <si>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</si>
  <si>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</si>
  <si>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</si>
  <si>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</si>
  <si>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</si>
  <si>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</si>
  <si>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</si>
  <si>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</si>
  <si>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</si>
  <si>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</si>
  <si>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</si>
  <si>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</si>
  <si>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</si>
  <si>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</si>
  <si>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</si>
  <si>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</si>
  <si>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</si>
  <si>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</si>
  <si>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</si>
  <si>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</si>
  <si>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</si>
  <si>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</si>
  <si>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</si>
  <si>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</si>
  <si>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</si>
  <si>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</si>
  <si>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</si>
  <si>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</si>
  <si>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</si>
  <si>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</si>
  <si>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</si>
  <si>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</si>
  <si>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</si>
  <si>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</si>
  <si>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</si>
  <si>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</si>
  <si>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</si>
  <si>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</si>
  <si>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</si>
  <si>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</si>
  <si>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</si>
  <si>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</si>
  <si>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</si>
  <si>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</si>
  <si>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</si>
  <si>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</si>
  <si>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</si>
  <si>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</si>
  <si>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</si>
  <si>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</si>
  <si>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</si>
  <si>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</si>
  <si>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</si>
  <si>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</si>
  <si>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</si>
  <si>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</si>
  <si>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</si>
  <si>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</si>
  <si>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</si>
  <si>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</si>
  <si>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</si>
  <si>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</si>
  <si>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</si>
  <si>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</si>
  <si>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</si>
  <si>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</si>
  <si>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</si>
  <si>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</si>
  <si>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</si>
  <si>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</si>
  <si>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</si>
  <si>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</si>
  <si>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</si>
  <si>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</si>
  <si>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</si>
  <si>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</si>
  <si>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</si>
  <si>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</si>
  <si>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</si>
  <si>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</si>
  <si>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</si>
  <si>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</si>
  <si>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</si>
  <si>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</si>
  <si>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</si>
  <si>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</si>
  <si>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</si>
  <si>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</si>
  <si>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</si>
  <si>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</si>
  <si>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</si>
  <si>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</si>
  <si>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</si>
  <si>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</si>
  <si>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</si>
  <si>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</si>
  <si>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</si>
  <si>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</si>
  <si>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</si>
  <si>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</si>
  <si>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</si>
  <si>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</si>
  <si>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</si>
  <si>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</si>
  <si>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</si>
  <si>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</si>
  <si>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</si>
  <si>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</si>
  <si>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</si>
  <si>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</si>
  <si>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</si>
  <si>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</si>
  <si>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</si>
  <si>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</si>
  <si>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</si>
  <si>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</si>
  <si>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</si>
  <si>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</si>
  <si>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</si>
  <si>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</si>
  <si>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</si>
  <si>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</si>
  <si>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</si>
  <si>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</si>
  <si>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</si>
  <si>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</si>
  <si>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</si>
  <si>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</si>
  <si>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</si>
  <si>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</si>
  <si>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</si>
  <si>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</si>
  <si>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</si>
  <si>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</si>
  <si>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</si>
  <si>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</si>
  <si>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</si>
  <si>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</si>
  <si>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</si>
  <si>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</si>
  <si>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</si>
  <si>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</si>
  <si>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</si>
  <si>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</si>
  <si>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</si>
  <si>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</si>
  <si>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</si>
  <si>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</si>
  <si>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</si>
  <si>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</si>
  <si>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</si>
  <si>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</si>
  <si>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</si>
  <si>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</si>
  <si>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</si>
  <si>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</si>
  <si>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</si>
  <si>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</si>
  <si>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</si>
  <si>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</si>
  <si>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</si>
  <si>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</si>
  <si>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</si>
  <si>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</si>
  <si>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</si>
  <si>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</si>
  <si>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</si>
  <si>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</si>
  <si>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</si>
  <si>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</si>
  <si>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</si>
  <si>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</si>
  <si>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</si>
  <si>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</si>
  <si>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</si>
  <si>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</si>
  <si>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</si>
  <si>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</si>
  <si>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</si>
  <si>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</si>
  <si>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</si>
  <si>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</si>
  <si>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</si>
  <si>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</si>
  <si>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</si>
  <si>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</si>
  <si>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</si>
  <si>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</si>
  <si>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</si>
  <si>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</si>
  <si>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</si>
  <si>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</si>
  <si>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</si>
  <si>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</si>
  <si>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</si>
  <si>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</si>
  <si>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</si>
  <si>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</si>
  <si>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</si>
  <si>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</si>
  <si>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</si>
  <si>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</si>
  <si>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</si>
  <si>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</si>
  <si>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</si>
  <si>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</si>
  <si>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</si>
  <si>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</si>
  <si>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</si>
  <si>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</si>
  <si>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</si>
  <si>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</si>
  <si>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</si>
  <si>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</si>
  <si>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</si>
  <si>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</si>
  <si>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</si>
  <si>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</si>
  <si>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</si>
  <si>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</si>
  <si>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</si>
  <si>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</si>
  <si>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</si>
  <si>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</si>
  <si>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</si>
  <si>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</si>
  <si>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</si>
  <si>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</si>
  <si>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</si>
  <si>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</si>
  <si>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</si>
  <si>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</si>
  <si>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</si>
  <si>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</si>
  <si>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</si>
  <si>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</si>
  <si>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</si>
  <si>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</si>
  <si>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</si>
  <si>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</si>
  <si>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</si>
  <si>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</si>
  <si>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</si>
  <si>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</si>
  <si>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</si>
  <si>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</si>
  <si>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</si>
  <si>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</si>
  <si>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</si>
  <si>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</si>
  <si>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</si>
  <si>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</si>
  <si>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</si>
  <si>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</si>
  <si>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</si>
  <si>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</si>
  <si>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</si>
  <si>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</si>
  <si>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</si>
  <si>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</si>
  <si>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</si>
  <si>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</si>
  <si>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</si>
  <si>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</si>
  <si>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</si>
  <si>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</si>
  <si>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</si>
  <si>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</si>
  <si>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</si>
  <si>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</si>
  <si>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</si>
  <si>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</si>
  <si>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</si>
  <si>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</si>
  <si>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</si>
  <si>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</si>
  <si>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</si>
  <si>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</si>
  <si>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</si>
  <si>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</si>
  <si>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</si>
  <si>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</si>
  <si>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</si>
  <si>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</si>
  <si>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</si>
  <si>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</si>
  <si>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</si>
  <si>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</si>
  <si>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</si>
  <si>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</si>
  <si>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</si>
  <si>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</si>
  <si>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</si>
  <si>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</si>
  <si>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</si>
  <si>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</si>
  <si>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</si>
  <si>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</si>
  <si>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</si>
  <si>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</si>
  <si>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</si>
  <si>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</si>
  <si>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</si>
  <si>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</si>
  <si>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</si>
  <si>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</si>
  <si>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</si>
  <si>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</si>
  <si>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</si>
  <si>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</si>
  <si>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</si>
  <si>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</si>
  <si>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</si>
  <si>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</si>
  <si>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</si>
  <si>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</si>
  <si>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</si>
  <si>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</si>
  <si>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</si>
  <si>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</si>
  <si>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</si>
  <si>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</si>
  <si>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</si>
  <si>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</si>
  <si>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</si>
  <si>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</si>
  <si>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</si>
  <si>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</si>
  <si>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</si>
  <si>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</si>
  <si>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</si>
  <si>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</si>
  <si>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</si>
  <si>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</si>
  <si>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</si>
  <si>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</si>
  <si>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</si>
  <si>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</si>
  <si>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</si>
  <si>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</si>
  <si>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</si>
  <si>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</si>
  <si>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</si>
  <si>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</si>
  <si>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</si>
  <si>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</si>
  <si>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</si>
  <si>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</si>
  <si>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</si>
  <si>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</si>
  <si>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</si>
  <si>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</si>
  <si>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</si>
  <si>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</si>
  <si>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</si>
  <si>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</si>
  <si>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</si>
  <si>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</si>
  <si>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</si>
  <si>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</si>
  <si>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</si>
  <si>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</si>
  <si>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</si>
  <si>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</si>
  <si>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</si>
  <si>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</si>
  <si>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</si>
  <si>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</si>
  <si>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</si>
  <si>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</si>
  <si>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</si>
  <si>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</si>
  <si>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</si>
  <si>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</si>
  <si>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</si>
  <si>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</si>
  <si>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</si>
  <si>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</si>
  <si>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</si>
  <si>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</si>
  <si>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</si>
  <si>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</si>
  <si>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</si>
  <si>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</si>
  <si>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</si>
  <si>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</si>
  <si>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</si>
  <si>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</si>
  <si>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</si>
  <si>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</si>
  <si>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</si>
  <si>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</si>
  <si>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</si>
  <si>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</si>
  <si>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</si>
  <si>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</si>
  <si>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</si>
  <si>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</si>
  <si>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</si>
  <si>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</si>
  <si>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</si>
  <si>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</si>
  <si>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</si>
  <si>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</si>
  <si>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</si>
  <si>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</si>
  <si>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</si>
  <si>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</si>
  <si>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</si>
  <si>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</si>
  <si>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</si>
  <si>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</si>
  <si>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</si>
  <si>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</si>
  <si>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</si>
  <si>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</si>
  <si>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</si>
  <si>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</si>
  <si>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</si>
  <si>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</si>
  <si>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</si>
  <si>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</si>
  <si>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</si>
  <si>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</si>
  <si>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</si>
  <si>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</si>
  <si>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</si>
  <si>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</si>
  <si>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</si>
  <si>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</si>
  <si>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</si>
  <si>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</si>
  <si>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</si>
  <si>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</si>
  <si>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</si>
  <si>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</si>
  <si>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</si>
  <si>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</si>
  <si>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</si>
  <si>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</si>
  <si>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</si>
  <si>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</si>
  <si>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</si>
  <si>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</si>
  <si>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</si>
  <si>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</si>
  <si>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</si>
  <si>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</si>
  <si>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</si>
  <si>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</si>
  <si>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</si>
  <si>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</si>
  <si>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</si>
  <si>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</si>
  <si>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</si>
  <si>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</si>
  <si>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</si>
  <si>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</si>
  <si>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</si>
  <si>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</si>
  <si>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</si>
  <si>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</si>
  <si>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</si>
  <si>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</si>
  <si>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</si>
  <si>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</si>
  <si>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</si>
  <si>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</si>
  <si>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</si>
  <si>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</si>
  <si>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</si>
  <si>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</si>
  <si>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</si>
  <si>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</si>
  <si>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</si>
  <si>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</si>
  <si>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</si>
  <si>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</si>
  <si>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</si>
  <si>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</si>
  <si>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</si>
  <si>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</si>
  <si>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</si>
  <si>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</si>
  <si>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</si>
  <si>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</si>
  <si>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</si>
  <si>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</si>
  <si>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</si>
  <si>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</si>
  <si>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</si>
  <si>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</si>
  <si>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</si>
  <si>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</si>
  <si>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</si>
  <si>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</si>
  <si>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</si>
  <si>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</si>
  <si>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</si>
  <si>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</si>
  <si>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</si>
  <si>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</si>
  <si>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</si>
  <si>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</si>
  <si>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</si>
  <si>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</si>
  <si>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</si>
  <si>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</si>
  <si>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</si>
  <si>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</si>
  <si>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</si>
  <si>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</si>
  <si>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</si>
  <si>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</si>
  <si>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</si>
  <si>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</si>
  <si>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</si>
  <si>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</si>
  <si>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</si>
  <si>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</si>
  <si>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</si>
  <si>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</si>
  <si>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</si>
  <si>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</si>
  <si>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</si>
  <si>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</si>
  <si>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</si>
  <si>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</si>
  <si>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</si>
  <si>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</si>
  <si>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</si>
  <si>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</si>
  <si>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</si>
  <si>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</si>
  <si>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</si>
  <si>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</si>
  <si>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</si>
  <si>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</si>
  <si>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</si>
  <si>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</si>
  <si>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</si>
  <si>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</si>
  <si>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</si>
  <si>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</si>
  <si>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</si>
  <si>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</si>
  <si>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</si>
  <si>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</si>
  <si>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</si>
  <si>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</si>
  <si>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</si>
  <si>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</si>
  <si>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</si>
  <si>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</si>
  <si>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</si>
  <si>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</si>
  <si>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</si>
  <si>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</si>
  <si>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</si>
  <si>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</si>
  <si>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</si>
  <si>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</si>
  <si>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</si>
  <si>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</si>
  <si>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</si>
  <si>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</si>
  <si>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</si>
  <si>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</si>
  <si>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</si>
  <si>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</si>
  <si>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</si>
  <si>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</si>
  <si>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</si>
  <si>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</si>
  <si>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</si>
  <si>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</si>
  <si>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</si>
  <si>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</si>
  <si>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</si>
  <si>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</si>
  <si>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</si>
  <si>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</si>
  <si>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</si>
  <si>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</si>
  <si>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</si>
  <si>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</si>
  <si>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</si>
  <si>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</si>
  <si>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</si>
  <si>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</si>
  <si>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</si>
  <si>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</si>
  <si>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</si>
  <si>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</si>
  <si>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</si>
  <si>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</si>
  <si>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</si>
  <si>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</si>
  <si>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</si>
  <si>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</si>
  <si>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</si>
  <si>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</si>
  <si>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</si>
  <si>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</si>
  <si>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</si>
  <si>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</si>
  <si>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</si>
  <si>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</si>
  <si>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</si>
  <si>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</si>
  <si>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</si>
  <si>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</si>
  <si>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</si>
  <si>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</si>
  <si>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</si>
  <si>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</si>
  <si>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</si>
  <si>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</si>
  <si>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</si>
  <si>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</si>
  <si>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</si>
  <si>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</si>
  <si>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</si>
  <si>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</si>
  <si>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</si>
  <si>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</si>
  <si>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</si>
  <si>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</si>
  <si>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</si>
  <si>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</si>
  <si>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</si>
  <si>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</si>
  <si>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</si>
  <si>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</si>
  <si>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</si>
  <si>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</si>
  <si>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</si>
  <si>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</si>
  <si>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</si>
  <si>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</si>
  <si>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</si>
  <si>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</si>
  <si>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</si>
  <si>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</si>
  <si>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</si>
  <si>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</si>
  <si>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</si>
  <si>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</si>
  <si>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</si>
  <si>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</si>
  <si>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</si>
  <si>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</si>
  <si>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</si>
  <si>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</si>
  <si>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</si>
  <si>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</si>
  <si>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</si>
  <si>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</si>
  <si>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</si>
  <si>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</si>
  <si>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</si>
  <si>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</si>
  <si>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</si>
  <si>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</si>
  <si>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</si>
  <si>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</si>
  <si>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</si>
  <si>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</si>
  <si>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</si>
  <si>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</si>
  <si>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</si>
  <si>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</si>
  <si>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</si>
  <si>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</si>
  <si>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</si>
  <si>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</si>
  <si>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</si>
  <si>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</si>
  <si>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</si>
  <si>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</si>
  <si>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</si>
  <si>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</si>
  <si>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</si>
  <si>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</si>
  <si>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</si>
  <si>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</si>
  <si>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</si>
  <si>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</si>
  <si>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</si>
  <si>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</si>
  <si>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</si>
  <si>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</si>
  <si>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</si>
  <si>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</si>
  <si>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</si>
  <si>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</si>
  <si>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</si>
  <si>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</si>
  <si>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</si>
  <si>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</si>
  <si>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</si>
  <si>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</si>
  <si>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</si>
  <si>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</si>
  <si>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</si>
  <si>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</si>
  <si>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</si>
  <si>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</si>
  <si>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</si>
  <si>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</si>
  <si>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</si>
  <si>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</si>
  <si>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</si>
  <si>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</si>
  <si>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</si>
  <si>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</si>
  <si>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</si>
  <si>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</si>
  <si>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</si>
  <si>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</si>
  <si>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</si>
  <si>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</si>
  <si>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</si>
  <si>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</si>
  <si>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</si>
  <si>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</si>
  <si>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</si>
  <si>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</si>
  <si>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</si>
  <si>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</si>
  <si>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</si>
  <si>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</si>
  <si>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</si>
  <si>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</si>
  <si>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</si>
  <si>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</si>
  <si>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</si>
  <si>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</si>
  <si>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</si>
  <si>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</si>
  <si>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</si>
  <si>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</si>
  <si>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</si>
  <si>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</si>
  <si>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</si>
  <si>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</si>
  <si>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</si>
  <si>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</si>
  <si>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</si>
  <si>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</si>
  <si>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</si>
  <si>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</si>
  <si>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</si>
  <si>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</si>
  <si>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</si>
  <si>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</si>
  <si>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</si>
  <si>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</si>
  <si>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</si>
  <si>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</si>
  <si>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</si>
  <si>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</si>
  <si>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</si>
  <si>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</si>
  <si>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</si>
  <si>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</si>
  <si>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</si>
  <si>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</si>
  <si>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</si>
  <si>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</si>
  <si>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</si>
  <si>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</si>
  <si>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</si>
  <si>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</si>
  <si>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</si>
  <si>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</si>
  <si>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</si>
  <si>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</si>
  <si>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</si>
  <si>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</si>
  <si>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</si>
  <si>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</si>
  <si>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</si>
  <si>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</si>
  <si>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</si>
  <si>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</si>
  <si>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</si>
  <si>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</si>
  <si>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</si>
  <si>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</si>
  <si>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</si>
  <si>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</si>
  <si>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</si>
  <si>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</si>
  <si>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</si>
  <si>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</si>
  <si>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</si>
  <si>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</si>
  <si>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</si>
  <si>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</si>
  <si>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</si>
  <si>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</si>
  <si>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</si>
  <si>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</si>
  <si>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</si>
  <si>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</si>
  <si>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</si>
  <si>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</si>
  <si>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</si>
  <si>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</si>
  <si>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</si>
  <si>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</si>
  <si>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</si>
  <si>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</si>
  <si>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</si>
  <si>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</si>
  <si>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</si>
  <si>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</si>
  <si>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</si>
  <si>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</si>
  <si>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</si>
  <si>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</si>
  <si>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</si>
  <si>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</si>
  <si>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</si>
  <si>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</si>
  <si>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</si>
  <si>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</si>
  <si>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</si>
  <si>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</si>
  <si>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</si>
  <si>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</si>
  <si>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</si>
  <si>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</si>
  <si>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</si>
  <si>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</si>
  <si>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</si>
  <si>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</si>
  <si>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</si>
  <si>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</si>
  <si>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</si>
  <si>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</si>
  <si>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</si>
  <si>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</si>
  <si>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</si>
  <si>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</si>
  <si>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</si>
  <si>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</si>
  <si>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</si>
  <si>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</si>
  <si>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</si>
  <si>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</si>
  <si>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</si>
  <si>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</si>
  <si>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</si>
  <si>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</si>
  <si>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</si>
  <si>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</si>
  <si>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</si>
  <si>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</si>
  <si>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</si>
  <si>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</si>
  <si>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</si>
  <si>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</si>
  <si>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</si>
  <si>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</si>
  <si>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</si>
  <si>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</si>
  <si>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</si>
  <si>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</si>
  <si>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</si>
  <si>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</si>
  <si>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</si>
  <si>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</si>
  <si>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</si>
  <si>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</si>
  <si>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</si>
  <si>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</si>
  <si>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</si>
  <si>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</si>
  <si>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</si>
  <si>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</si>
  <si>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</si>
  <si>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</si>
  <si>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</si>
  <si>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</si>
  <si>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</si>
  <si>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</si>
  <si>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</si>
  <si>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</si>
  <si>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</si>
  <si>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</si>
  <si>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</si>
  <si>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</si>
  <si>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</si>
  <si>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</si>
  <si>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</si>
  <si>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</si>
  <si>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</si>
  <si>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</si>
  <si>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</si>
  <si>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</si>
  <si>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</si>
  <si>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</si>
  <si>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</si>
  <si>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</si>
  <si>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</si>
  <si>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</si>
  <si>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</si>
  <si>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</si>
  <si>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</si>
  <si>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</si>
  <si>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</si>
  <si>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</si>
  <si>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</si>
  <si>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</si>
  <si>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</si>
  <si>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</si>
  <si>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</si>
  <si>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</si>
  <si>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</si>
  <si>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</si>
  <si>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</si>
  <si>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</si>
  <si>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</si>
  <si>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</si>
  <si>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</si>
  <si>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</si>
  <si>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</si>
  <si>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</si>
  <si>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</si>
  <si>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</si>
  <si>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</si>
  <si>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</si>
  <si>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</si>
  <si>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</si>
  <si>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</si>
  <si>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</si>
  <si>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</si>
  <si>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</si>
  <si>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</si>
  <si>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</si>
  <si>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</si>
  <si>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</si>
  <si>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</si>
  <si>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</si>
  <si>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</si>
  <si>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</si>
  <si>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</si>
  <si>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</si>
  <si>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</si>
  <si>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</si>
  <si>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</si>
  <si>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</si>
  <si>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</si>
  <si>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</si>
  <si>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</si>
  <si>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</si>
  <si>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</si>
  <si>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</si>
  <si>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</si>
  <si>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</si>
  <si>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</si>
  <si>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</si>
  <si>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</si>
  <si>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</si>
  <si>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</si>
  <si>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</si>
  <si>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</si>
  <si>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</si>
  <si>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</si>
  <si>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</si>
  <si>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</si>
  <si>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</si>
  <si>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</si>
  <si>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</si>
  <si>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</si>
  <si>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</si>
  <si>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</si>
  <si>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</si>
  <si>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</si>
  <si>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</si>
  <si>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</si>
  <si>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</si>
  <si>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</si>
  <si>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</si>
  <si>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</si>
  <si>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</si>
  <si>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</si>
  <si>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</si>
  <si>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</si>
  <si>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</si>
  <si>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</si>
  <si>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</si>
  <si>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</si>
  <si>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</si>
  <si>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</si>
  <si>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</si>
  <si>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</si>
  <si>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</si>
  <si>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</si>
  <si>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</si>
  <si>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</si>
  <si>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</si>
  <si>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</si>
  <si>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</si>
  <si>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</si>
  <si>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</si>
  <si>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</si>
  <si>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</si>
  <si>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</si>
  <si>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</si>
  <si>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</si>
  <si>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</si>
  <si>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</si>
  <si>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</si>
  <si>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</si>
  <si>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</si>
  <si>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</si>
  <si>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</si>
  <si>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</si>
  <si>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</si>
  <si>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</si>
  <si>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</si>
  <si>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</si>
  <si>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</si>
  <si>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</si>
  <si>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</si>
  <si>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</si>
  <si>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</si>
  <si>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</si>
  <si>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</si>
  <si>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</si>
  <si>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</si>
  <si>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</si>
  <si>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</si>
  <si>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</si>
  <si>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</si>
  <si>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</si>
  <si>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</si>
  <si>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</si>
  <si>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</si>
  <si>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</si>
  <si>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</si>
  <si>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</si>
  <si>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</si>
  <si>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</si>
  <si>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</si>
  <si>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</si>
  <si>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</si>
  <si>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</si>
  <si>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</si>
  <si>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</si>
  <si>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</si>
  <si>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</si>
  <si>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</si>
  <si>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</si>
  <si>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</si>
  <si>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</si>
  <si>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</si>
  <si>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</si>
  <si>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</si>
  <si>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</si>
  <si>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</si>
  <si>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</si>
  <si>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</si>
  <si>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</si>
  <si>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</si>
  <si>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</si>
  <si>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</si>
  <si>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</si>
  <si>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</si>
  <si>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</si>
  <si>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</si>
  <si>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</si>
  <si>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</si>
  <si>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</si>
  <si>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</si>
  <si>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</si>
  <si>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</si>
  <si>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</si>
  <si>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</si>
  <si>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</si>
  <si>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</si>
  <si>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</si>
  <si>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</si>
  <si>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</si>
  <si>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</si>
  <si>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</si>
  <si>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</si>
  <si>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</si>
  <si>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</si>
  <si>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</si>
  <si>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</si>
  <si>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</si>
  <si>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</si>
  <si>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</si>
  <si>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</si>
  <si>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</si>
  <si>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</si>
  <si>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</si>
  <si>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</si>
  <si>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</si>
  <si>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</si>
  <si>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</si>
  <si>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</si>
  <si>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</si>
  <si>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</si>
  <si>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</si>
  <si>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</si>
  <si>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</si>
  <si>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</si>
  <si>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</si>
  <si>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</si>
  <si>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</si>
  <si>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</si>
  <si>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</si>
  <si>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</si>
  <si>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</si>
  <si>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</si>
  <si>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</si>
  <si>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</si>
  <si>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</si>
  <si>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</si>
  <si>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</si>
  <si>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</si>
  <si>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</si>
  <si>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</si>
  <si>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</si>
  <si>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</si>
  <si>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</si>
  <si>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</si>
  <si>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</si>
  <si>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</si>
  <si>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</si>
  <si>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</si>
  <si>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</si>
  <si>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</si>
  <si>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</si>
  <si>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</si>
  <si>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</si>
  <si>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</si>
  <si>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</si>
  <si>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</si>
  <si>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</si>
  <si>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</si>
  <si>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</si>
  <si>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</si>
  <si>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</si>
  <si>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</si>
  <si>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</si>
  <si>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</si>
  <si>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</si>
  <si>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</si>
  <si>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</si>
  <si>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</si>
  <si>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</si>
  <si>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</si>
  <si>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</si>
  <si>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</si>
  <si>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</si>
  <si>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</si>
  <si>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</si>
  <si>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</si>
  <si>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</si>
  <si>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</si>
  <si>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</si>
  <si>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</si>
  <si>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</si>
  <si>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</si>
  <si>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</si>
  <si>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</si>
  <si>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</si>
  <si>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</si>
  <si>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</si>
  <si>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</si>
  <si>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</si>
  <si>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</si>
  <si>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</si>
  <si>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</si>
  <si>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</si>
  <si>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</si>
  <si>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</si>
  <si>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</si>
  <si>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</si>
  <si>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</si>
  <si>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</si>
  <si>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</si>
  <si>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</si>
  <si>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</si>
  <si>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</si>
  <si>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</si>
  <si>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</si>
  <si>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</si>
  <si>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</si>
  <si>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</si>
  <si>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</si>
  <si>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</si>
  <si>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</si>
  <si>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</si>
  <si>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</si>
  <si>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</si>
  <si>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</si>
  <si>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</si>
  <si>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</si>
  <si>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</si>
  <si>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</si>
  <si>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</si>
  <si>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</si>
  <si>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</si>
  <si>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</si>
  <si>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</si>
  <si>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</si>
  <si>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</si>
  <si>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</si>
  <si>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</si>
  <si>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</si>
  <si>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</si>
  <si>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</si>
  <si>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</si>
  <si>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</si>
  <si>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</si>
  <si>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</si>
  <si>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</si>
  <si>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</si>
  <si>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</si>
  <si>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</si>
  <si>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</si>
  <si>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</si>
  <si>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</si>
  <si>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</si>
  <si>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</si>
  <si>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</si>
  <si>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</si>
  <si>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</si>
  <si>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</si>
  <si>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</si>
  <si>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</si>
  <si>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</si>
  <si>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</si>
  <si>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</si>
  <si>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</si>
  <si>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</si>
  <si>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</si>
  <si>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</si>
  <si>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</si>
  <si>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</si>
  <si>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</si>
  <si>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</si>
  <si>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</si>
  <si>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</si>
  <si>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</si>
  <si>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</si>
  <si>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</si>
  <si>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</si>
  <si>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</si>
  <si>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</si>
  <si>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</si>
  <si>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</si>
  <si>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</si>
  <si>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</si>
  <si>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</si>
  <si>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</si>
  <si>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</si>
  <si>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</si>
  <si>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</si>
  <si>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</si>
  <si>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</si>
  <si>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</si>
  <si>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</si>
  <si>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</si>
  <si>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</si>
  <si>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</si>
  <si>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</si>
  <si>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</si>
  <si>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</si>
  <si>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</si>
  <si>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</si>
  <si>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</si>
  <si>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</si>
  <si>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</si>
  <si>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</si>
  <si>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</si>
  <si>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</si>
  <si>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</si>
  <si>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</si>
  <si>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</si>
  <si>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</si>
  <si>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</si>
  <si>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</si>
  <si>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</si>
  <si>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</si>
  <si>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</si>
  <si>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</si>
  <si>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</si>
  <si>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</si>
  <si>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</si>
  <si>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</si>
  <si>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</si>
  <si>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</si>
  <si>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</si>
  <si>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</si>
  <si>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</si>
  <si>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</si>
  <si>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</si>
  <si>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</si>
  <si>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</si>
  <si>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</si>
  <si>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</si>
  <si>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</si>
  <si>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</si>
  <si>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</si>
  <si>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</si>
  <si>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</si>
  <si>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</si>
  <si>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</si>
  <si>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</si>
  <si>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</si>
  <si>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</si>
  <si>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</si>
  <si>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</si>
  <si>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</si>
  <si>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</si>
  <si>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</si>
  <si>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</si>
  <si>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</si>
  <si>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</si>
  <si>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</si>
  <si>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</si>
  <si>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</si>
  <si>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</si>
  <si>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</si>
  <si>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</si>
  <si>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</si>
  <si>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</si>
  <si>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</si>
  <si>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</si>
  <si>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</si>
  <si>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</si>
  <si>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</si>
  <si>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</si>
  <si>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</si>
  <si>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</si>
  <si>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</si>
  <si>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</si>
  <si>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</si>
  <si>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</si>
  <si>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</si>
  <si>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</si>
  <si>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</si>
  <si>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</si>
  <si>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</si>
  <si>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</si>
  <si>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</si>
  <si>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</si>
  <si>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</si>
  <si>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</si>
  <si>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</si>
  <si>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</si>
  <si>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</si>
  <si>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</si>
  <si>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</si>
  <si>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</si>
  <si>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</si>
  <si>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</si>
  <si>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</si>
  <si>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</si>
  <si>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</si>
  <si>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</si>
  <si>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</si>
  <si>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</si>
  <si>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</si>
  <si>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</si>
  <si>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</si>
  <si>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</si>
  <si>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</si>
  <si>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</si>
  <si>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</si>
  <si>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</si>
  <si>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</si>
  <si>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</si>
  <si>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</si>
  <si>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</si>
  <si>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</si>
  <si>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</si>
  <si>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</si>
  <si>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</si>
  <si>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</si>
  <si>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</si>
  <si>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</si>
  <si>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</si>
  <si>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</si>
  <si>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</si>
  <si>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</si>
  <si>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</si>
  <si>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</si>
  <si>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</si>
  <si>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</si>
  <si>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</si>
  <si>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</si>
  <si>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</si>
  <si>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</si>
  <si>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</si>
  <si>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</si>
  <si>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</si>
  <si>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</si>
  <si>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</si>
  <si>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</si>
  <si>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</si>
  <si>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</si>
  <si>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</si>
  <si>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</si>
  <si>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</si>
  <si>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</si>
  <si>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</si>
  <si>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</si>
  <si>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</si>
  <si>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</si>
  <si>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</si>
  <si>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</si>
  <si>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</si>
  <si>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</si>
  <si>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</si>
  <si>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</si>
  <si>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</si>
  <si>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</si>
  <si>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</si>
  <si>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</si>
  <si>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</si>
  <si>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</si>
  <si>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</si>
  <si>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</si>
  <si>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</si>
  <si>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</si>
  <si>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</si>
  <si>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</si>
  <si>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</si>
  <si>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</si>
  <si>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</si>
  <si>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</si>
  <si>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</si>
  <si>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</si>
  <si>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</si>
  <si>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</si>
  <si>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</si>
  <si>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</si>
  <si>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</si>
  <si>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</si>
  <si>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</si>
  <si>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</si>
  <si>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</si>
  <si>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</si>
  <si>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</si>
  <si>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</si>
  <si>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</si>
  <si>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</si>
  <si>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</si>
  <si>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</si>
  <si>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</si>
  <si>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</si>
  <si>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</si>
  <si>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</si>
  <si>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</si>
  <si>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</si>
  <si>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</si>
  <si>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</si>
  <si>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</si>
  <si>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</si>
  <si>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</si>
  <si>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</si>
  <si>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</si>
  <si>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</si>
  <si>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</si>
  <si>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</si>
  <si>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</si>
  <si>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</si>
  <si>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</si>
  <si>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</si>
  <si>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</si>
  <si>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</si>
  <si>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</si>
  <si>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</si>
  <si>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</si>
  <si>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</si>
  <si>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</si>
  <si>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</si>
  <si>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</si>
  <si>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</si>
  <si>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</si>
  <si>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</si>
  <si>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</si>
  <si>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</si>
  <si>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</si>
  <si>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</si>
  <si>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</si>
  <si>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</si>
  <si>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</si>
  <si>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</si>
  <si>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</si>
  <si>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</si>
  <si>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</si>
  <si>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</si>
  <si>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</si>
  <si>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</si>
  <si>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</si>
  <si>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</si>
  <si>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</si>
  <si>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</si>
  <si>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</si>
  <si>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</si>
  <si>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</si>
  <si>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</si>
  <si>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</si>
  <si>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</si>
  <si>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</si>
  <si>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</si>
  <si>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</si>
  <si>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</si>
  <si>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</si>
  <si>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</si>
  <si>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</si>
  <si>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</si>
  <si>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</si>
  <si>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</si>
  <si>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</si>
  <si>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</si>
  <si>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</si>
  <si>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</si>
  <si>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</si>
  <si>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</si>
  <si>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</si>
  <si>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</si>
  <si>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</si>
  <si>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</si>
  <si>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</si>
  <si>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</si>
  <si>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</si>
  <si>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</si>
  <si>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</si>
  <si>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</si>
  <si>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</si>
  <si>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</si>
  <si>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</si>
  <si>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</si>
  <si>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</si>
  <si>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</si>
  <si>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</si>
  <si>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</si>
  <si>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</si>
  <si>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</si>
  <si>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</si>
  <si>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</si>
  <si>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</si>
  <si>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</si>
  <si>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</si>
  <si>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</si>
  <si>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</si>
  <si>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</si>
  <si>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</si>
  <si>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</si>
  <si>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</si>
  <si>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</si>
  <si>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</si>
  <si>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</si>
  <si>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</si>
  <si>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</si>
  <si>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</si>
  <si>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</si>
  <si>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</si>
  <si>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</si>
  <si>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</si>
  <si>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</si>
  <si>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</si>
  <si>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</si>
  <si>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</si>
  <si>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</si>
  <si>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</si>
  <si>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</si>
  <si>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</si>
  <si>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</si>
  <si>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</si>
  <si>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</si>
  <si>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</si>
  <si>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</si>
  <si>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</si>
  <si>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</si>
  <si>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</si>
  <si>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</si>
  <si>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</si>
  <si>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</si>
  <si>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</si>
  <si>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</si>
  <si>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</si>
  <si>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</si>
  <si>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</si>
  <si>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</si>
  <si>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</si>
  <si>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</si>
  <si>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</si>
  <si>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</si>
  <si>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</si>
  <si>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</si>
  <si>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</si>
  <si>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</si>
  <si>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</si>
  <si>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</si>
  <si>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</si>
  <si>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</si>
  <si>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</si>
  <si>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</si>
  <si>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</si>
  <si>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</si>
  <si>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</si>
  <si>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</si>
  <si>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</si>
  <si>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</si>
  <si>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</si>
  <si>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</si>
  <si>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</si>
  <si>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</si>
  <si>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</si>
  <si>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</si>
  <si>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</si>
  <si>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</si>
  <si>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</si>
  <si>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</si>
  <si>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</si>
  <si>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</si>
  <si>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</si>
  <si>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</si>
  <si>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</si>
  <si>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</si>
  <si>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</si>
  <si>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</si>
  <si>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</si>
  <si>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</si>
  <si>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</si>
  <si>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</si>
  <si>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</si>
  <si>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</si>
  <si>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</si>
  <si>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</si>
  <si>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</si>
  <si>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</si>
  <si>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</si>
  <si>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</si>
  <si>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</si>
  <si>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</si>
  <si>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</si>
  <si>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</si>
  <si>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</si>
  <si>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</si>
  <si>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</si>
  <si>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</si>
  <si>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</si>
  <si>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</si>
  <si>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</si>
  <si>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</si>
  <si>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</si>
  <si>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</si>
  <si>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</si>
  <si>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</si>
  <si>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</si>
  <si>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</si>
  <si>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</si>
  <si>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</si>
  <si>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</si>
  <si>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</si>
  <si>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</si>
  <si>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</si>
  <si>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</si>
  <si>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</si>
  <si>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</si>
  <si>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</si>
  <si>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</si>
  <si>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</si>
  <si>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</si>
  <si>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</si>
  <si>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</si>
  <si>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</si>
  <si>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</si>
  <si>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</si>
  <si>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</si>
  <si>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</si>
  <si>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</si>
  <si>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</si>
  <si>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</si>
  <si>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</si>
  <si>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</si>
  <si>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</si>
  <si>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</si>
  <si>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</si>
  <si>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</si>
  <si>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</si>
  <si>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</si>
  <si>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</si>
  <si>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</si>
  <si>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</si>
  <si>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</si>
  <si>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</si>
  <si>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</si>
  <si>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</si>
  <si>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</si>
  <si>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</si>
  <si>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</si>
  <si>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</si>
  <si>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</si>
  <si>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</si>
  <si>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</si>
  <si>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</si>
  <si>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</si>
  <si>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</si>
  <si>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</si>
  <si>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</si>
  <si>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</si>
  <si>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</si>
  <si>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</si>
  <si>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</si>
  <si>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</si>
  <si>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</si>
  <si>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</si>
  <si>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</si>
  <si>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</si>
  <si>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</si>
  <si>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</si>
  <si>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</si>
  <si>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</si>
  <si>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</si>
  <si>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</si>
  <si>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</si>
  <si>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</si>
  <si>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</si>
  <si>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</si>
  <si>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</si>
  <si>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</si>
  <si>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</si>
  <si>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</si>
  <si>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</si>
  <si>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</si>
  <si>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</si>
  <si>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</si>
  <si>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</si>
  <si>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</si>
  <si>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</si>
  <si>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</si>
  <si>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</si>
  <si>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</si>
  <si>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</si>
  <si>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</si>
  <si>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</si>
  <si>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</si>
  <si>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</si>
  <si>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</si>
  <si>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</si>
  <si>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</si>
  <si>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</si>
  <si>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</si>
  <si>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</si>
  <si>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</si>
  <si>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</si>
  <si>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</si>
  <si>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</si>
  <si>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</si>
  <si>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</si>
  <si>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</si>
  <si>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</si>
  <si>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</si>
  <si>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</si>
  <si>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</si>
  <si>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</si>
  <si>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</si>
  <si>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</si>
  <si>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</si>
  <si>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</si>
  <si>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</si>
  <si>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</si>
  <si>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</si>
  <si>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</si>
  <si>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</si>
  <si>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</si>
  <si>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</si>
  <si>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</si>
  <si>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</si>
  <si>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</si>
  <si>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</si>
  <si>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</si>
  <si>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</si>
  <si>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</si>
  <si>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</si>
  <si>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</si>
  <si>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</si>
  <si>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</si>
  <si>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</si>
  <si>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</si>
  <si>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</si>
  <si>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</si>
  <si>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</si>
  <si>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</si>
  <si>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</si>
  <si>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</si>
  <si>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</si>
  <si>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</si>
  <si>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</si>
  <si>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</si>
  <si>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</si>
  <si>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</si>
  <si>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</si>
  <si>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</si>
  <si>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</si>
  <si>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</si>
  <si>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</si>
  <si>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</si>
  <si>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</si>
  <si>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</si>
  <si>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</si>
  <si>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</si>
  <si>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</si>
  <si>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</si>
  <si>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</si>
  <si>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</si>
  <si>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</si>
  <si>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</si>
  <si>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</si>
  <si>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</si>
  <si>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</si>
  <si>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</si>
  <si>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</si>
  <si>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</si>
  <si>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</si>
  <si>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</si>
  <si>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</si>
  <si>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</si>
  <si>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</si>
  <si>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</si>
  <si>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</si>
  <si>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</si>
  <si>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</si>
  <si>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</si>
  <si>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</si>
  <si>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</si>
  <si>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</si>
  <si>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</si>
  <si>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</si>
  <si>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</si>
  <si>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</si>
  <si>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</si>
  <si>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</si>
  <si>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</si>
  <si>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</si>
  <si>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</si>
  <si>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</si>
  <si>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</si>
  <si>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</si>
  <si>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</si>
  <si>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</si>
  <si>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</si>
  <si>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</si>
  <si>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</si>
  <si>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</si>
  <si>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</si>
  <si>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</si>
  <si>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</si>
  <si>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</si>
  <si>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</si>
  <si>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</si>
  <si>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</si>
  <si>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</si>
  <si>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</si>
  <si>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</si>
  <si>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</si>
  <si>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</si>
  <si>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</si>
  <si>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</si>
  <si>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</si>
  <si>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</si>
  <si>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</si>
  <si>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</si>
  <si>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</si>
  <si>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</si>
  <si>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</si>
  <si>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</si>
  <si>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</si>
  <si>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</si>
  <si>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</si>
  <si>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</si>
  <si>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</si>
  <si>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</si>
  <si>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</si>
  <si>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</si>
  <si>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</si>
  <si>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</si>
  <si>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</si>
  <si>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</si>
  <si>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</si>
  <si>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</si>
  <si>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</si>
  <si>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</si>
  <si>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</si>
  <si>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</si>
  <si>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</si>
  <si>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</si>
  <si>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</si>
  <si>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</si>
  <si>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</si>
  <si>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</si>
  <si>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</si>
  <si>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</si>
  <si>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</si>
  <si>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</si>
  <si>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</si>
  <si>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</si>
  <si>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</si>
  <si>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</si>
  <si>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</si>
  <si>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</si>
  <si>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</si>
  <si>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</si>
  <si>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</si>
  <si>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</si>
  <si>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</si>
  <si>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</si>
  <si>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</si>
  <si>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</si>
  <si>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</si>
  <si>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</si>
  <si>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</si>
  <si>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</si>
  <si>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</si>
  <si>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</si>
  <si>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</si>
  <si>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</si>
  <si>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</si>
  <si>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</si>
  <si>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</si>
  <si>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</si>
  <si>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</si>
  <si>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</si>
  <si>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</si>
  <si>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</si>
  <si>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</si>
  <si>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</si>
  <si>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</si>
  <si>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</si>
  <si>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</si>
  <si>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</si>
  <si>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</si>
  <si>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</si>
  <si>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</si>
  <si>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</si>
  <si>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</si>
  <si>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</si>
  <si>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</si>
  <si>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</si>
  <si>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</si>
  <si>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</si>
  <si>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</si>
  <si>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</si>
  <si>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</si>
  <si>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</si>
  <si>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</si>
  <si>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</si>
  <si>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</si>
  <si>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</si>
  <si>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</si>
  <si>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</si>
  <si>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</si>
  <si>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</si>
  <si>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</si>
  <si>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</si>
  <si>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</si>
  <si>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</si>
  <si>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</si>
  <si>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</si>
  <si>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</si>
  <si>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</si>
  <si>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</si>
  <si>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</si>
  <si>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</si>
  <si>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</si>
  <si>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</si>
  <si>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</si>
  <si>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</si>
  <si>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</si>
  <si>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</si>
  <si>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</si>
  <si>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</si>
  <si>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</si>
  <si>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</si>
  <si>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</si>
  <si>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</si>
  <si>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</si>
  <si>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</si>
  <si>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</si>
  <si>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</si>
  <si>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</si>
  <si>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</si>
  <si>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</si>
  <si>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</si>
  <si>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</si>
  <si>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</si>
  <si>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</si>
  <si>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</si>
  <si>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</si>
  <si>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</si>
  <si>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</si>
  <si>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</si>
  <si>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</si>
  <si>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</si>
  <si>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</si>
  <si>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</si>
  <si>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</si>
  <si>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</si>
  <si>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</si>
  <si>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</si>
  <si>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</si>
  <si>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</si>
  <si>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</si>
  <si>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</si>
  <si>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</si>
  <si>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</si>
  <si>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</si>
  <si>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</si>
  <si>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</si>
  <si>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</si>
  <si>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</si>
  <si>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</si>
  <si>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</si>
  <si>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</si>
  <si>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</si>
  <si>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</si>
  <si>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</si>
  <si>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</si>
  <si>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</si>
  <si>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</si>
  <si>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</si>
  <si>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</si>
  <si>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</si>
  <si>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</si>
  <si>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</si>
  <si>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</si>
  <si>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</si>
  <si>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</si>
  <si>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</si>
  <si>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</si>
  <si>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</si>
  <si>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</si>
  <si>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</si>
  <si>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</si>
  <si>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</si>
  <si>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</si>
  <si>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</si>
  <si>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</si>
  <si>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</si>
  <si>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</si>
  <si>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</si>
  <si>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</si>
  <si>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</si>
  <si>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</si>
  <si>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</si>
  <si>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</si>
  <si>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</si>
  <si>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</si>
  <si>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</si>
  <si>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</si>
  <si>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</si>
  <si>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</si>
  <si>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</si>
  <si>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</si>
  <si>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</si>
  <si>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</si>
  <si>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</si>
  <si>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</si>
  <si>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</si>
  <si>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</si>
  <si>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</si>
  <si>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</si>
  <si>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</si>
  <si>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</si>
  <si>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</si>
  <si>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</si>
  <si>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</si>
  <si>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</si>
  <si>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</si>
  <si>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</si>
  <si>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</si>
  <si>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</si>
  <si>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</si>
  <si>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</si>
  <si>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</si>
  <si>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</si>
  <si>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</si>
  <si>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</si>
  <si>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</si>
  <si>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</si>
  <si>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</si>
  <si>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</si>
  <si>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</si>
  <si>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</si>
  <si>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</si>
  <si>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</si>
  <si>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</si>
  <si>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</si>
  <si>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</si>
  <si>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</si>
  <si>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</si>
  <si>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</si>
  <si>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</si>
  <si>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</si>
  <si>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</si>
  <si>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</si>
  <si>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</si>
  <si>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</si>
  <si>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</si>
  <si>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</si>
  <si>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</si>
  <si>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</si>
  <si>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</si>
  <si>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</si>
  <si>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</si>
  <si>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</si>
  <si>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</si>
  <si>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</si>
  <si>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</si>
  <si>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</si>
  <si>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</si>
  <si>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</si>
  <si>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</si>
  <si>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</si>
  <si>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</si>
  <si>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</si>
  <si>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</si>
  <si>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</si>
  <si>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</si>
  <si>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</si>
  <si>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</si>
  <si>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</si>
  <si>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</si>
  <si>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</si>
  <si>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</si>
  <si>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</si>
  <si>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</si>
  <si>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</si>
  <si>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</si>
  <si>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</si>
  <si>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</si>
  <si>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</si>
  <si>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</si>
  <si>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</si>
  <si>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</si>
  <si>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</si>
  <si>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</si>
  <si>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</si>
  <si>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</si>
  <si>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</si>
  <si>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</si>
  <si>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</si>
  <si>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</si>
  <si>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</si>
  <si>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</si>
  <si>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</si>
  <si>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</si>
  <si>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</si>
  <si>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</si>
  <si>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</si>
  <si>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</si>
  <si>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</si>
  <si>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</si>
  <si>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</si>
  <si>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</si>
  <si>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</si>
  <si>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</si>
  <si>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</si>
  <si>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</si>
  <si>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</si>
  <si>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</si>
  <si>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</si>
  <si>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</si>
  <si>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</si>
  <si>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</si>
  <si>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</si>
  <si>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</si>
  <si>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</si>
  <si>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</si>
  <si>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</si>
  <si>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</si>
  <si>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</si>
  <si>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</si>
  <si>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</si>
  <si>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</si>
  <si>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</si>
  <si>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</si>
  <si>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</si>
  <si>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</si>
  <si>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</si>
  <si>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</si>
  <si>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</si>
  <si>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</si>
  <si>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</si>
  <si>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</si>
  <si>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</si>
  <si>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</si>
  <si>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</si>
  <si>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</si>
  <si>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</si>
  <si>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</si>
  <si>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</si>
  <si>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</si>
  <si>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</si>
  <si>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</si>
  <si>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</si>
  <si>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</si>
  <si>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</si>
  <si>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</si>
  <si>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</si>
  <si>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</si>
  <si>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</si>
  <si>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</si>
  <si>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</si>
  <si>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</si>
  <si>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</si>
  <si>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</si>
  <si>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</si>
  <si>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</si>
  <si>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</si>
  <si>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</si>
  <si>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</si>
  <si>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</si>
  <si>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</si>
  <si>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</si>
  <si>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</si>
  <si>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</si>
  <si>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</si>
  <si>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</si>
  <si>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</si>
  <si>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</si>
  <si>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</si>
  <si>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</si>
  <si>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</si>
  <si>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</si>
  <si>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</si>
  <si>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</si>
  <si>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</si>
  <si>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</si>
  <si>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</si>
  <si>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</si>
  <si>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</si>
  <si>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</si>
  <si>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</si>
  <si>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</si>
  <si>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</si>
  <si>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</si>
  <si>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</si>
  <si>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</si>
  <si>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</si>
  <si>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</si>
  <si>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</si>
  <si>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</si>
  <si>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</si>
  <si>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</si>
  <si>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</si>
  <si>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</si>
  <si>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</si>
  <si>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</si>
  <si>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</si>
  <si>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</si>
  <si>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</si>
  <si>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</si>
  <si>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</si>
  <si>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</si>
  <si>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</si>
  <si>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</si>
  <si>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</si>
  <si>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</si>
  <si>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</si>
  <si>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</si>
  <si>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</si>
  <si>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</si>
  <si>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</si>
  <si>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</si>
  <si>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</si>
  <si>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</si>
  <si>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</si>
  <si>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</si>
  <si>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</si>
  <si>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</si>
  <si>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</si>
  <si>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</si>
  <si>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</si>
  <si>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</si>
  <si>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</si>
  <si>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</si>
  <si>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</si>
  <si>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</si>
  <si>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</si>
  <si>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</si>
  <si>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</si>
  <si>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</si>
  <si>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</si>
  <si>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</si>
  <si>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</si>
  <si>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</si>
  <si>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</si>
  <si>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</si>
  <si>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</si>
  <si>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</si>
  <si>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</si>
  <si>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</si>
  <si>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</si>
  <si>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</si>
  <si>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</si>
  <si>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</si>
  <si>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</si>
  <si>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</si>
  <si>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</si>
  <si>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</si>
  <si>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</si>
  <si>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</si>
  <si>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</si>
  <si>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</si>
  <si>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</si>
  <si>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</si>
  <si>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</si>
  <si>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</si>
  <si>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</si>
  <si>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</si>
  <si>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</si>
  <si>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</si>
  <si>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</si>
  <si>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</si>
  <si>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</si>
  <si>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</si>
  <si>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</si>
  <si>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</si>
  <si>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</si>
  <si>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</si>
  <si>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</si>
  <si>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</si>
  <si>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</si>
  <si>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</si>
  <si>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</si>
  <si>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</si>
  <si>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</si>
  <si>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</si>
  <si>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</si>
  <si>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</si>
  <si>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</si>
  <si>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</si>
  <si>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</si>
  <si>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</si>
  <si>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</si>
  <si>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</si>
  <si>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</si>
  <si>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</si>
  <si>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</si>
  <si>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</si>
  <si>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</si>
  <si>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</si>
  <si>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</si>
  <si>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</si>
  <si>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</si>
  <si>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</si>
  <si>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</si>
  <si>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</si>
  <si>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</si>
  <si>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</si>
  <si>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</si>
  <si>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</si>
  <si>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</si>
  <si>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</si>
  <si>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</si>
  <si>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</si>
  <si>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</si>
  <si>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</si>
  <si>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</si>
  <si>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</si>
  <si>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</si>
  <si>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</si>
  <si>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</si>
  <si>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</si>
  <si>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</si>
  <si>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</si>
  <si>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</si>
  <si>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</si>
  <si>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</si>
  <si>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</si>
  <si>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</si>
  <si>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</si>
  <si>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</si>
  <si>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</si>
  <si>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</si>
  <si>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</si>
  <si>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</si>
  <si>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</si>
  <si>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</si>
  <si>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</si>
  <si>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</si>
  <si>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</si>
  <si>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</si>
  <si>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</si>
  <si>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</si>
  <si>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</si>
  <si>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</si>
  <si>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</si>
  <si>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</si>
  <si>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</si>
  <si>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</si>
  <si>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</si>
  <si>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</si>
  <si>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</si>
  <si>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</si>
  <si>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</si>
  <si>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</si>
  <si>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</si>
  <si>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</si>
  <si>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</si>
  <si>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</si>
  <si>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</si>
  <si>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</si>
  <si>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</si>
  <si>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</si>
  <si>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</si>
  <si>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</si>
  <si>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</si>
  <si>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</si>
  <si>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</si>
  <si>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</si>
  <si>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</si>
  <si>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</si>
  <si>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</si>
  <si>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</si>
  <si>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</si>
  <si>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</si>
  <si>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</si>
  <si>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</si>
  <si>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</si>
  <si>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</si>
  <si>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</si>
  <si>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</si>
  <si>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</si>
  <si>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</si>
  <si>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</si>
  <si>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</si>
  <si>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</si>
  <si>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</si>
  <si>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</si>
  <si>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</si>
  <si>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</si>
  <si>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</si>
  <si>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</si>
  <si>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</si>
  <si>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</si>
  <si>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</si>
  <si>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</si>
  <si>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</si>
  <si>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</si>
  <si>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</si>
  <si>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</si>
  <si>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</si>
  <si>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</si>
  <si>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</si>
  <si>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</si>
  <si>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</si>
  <si>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</si>
  <si>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</si>
  <si>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</si>
  <si>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</si>
  <si>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</si>
  <si>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</si>
  <si>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</si>
  <si>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</si>
  <si>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</si>
  <si>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</si>
  <si>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</si>
  <si>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</si>
  <si>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</si>
  <si>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</si>
  <si>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</si>
  <si>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</si>
  <si>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</si>
  <si>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</si>
  <si>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</si>
  <si>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</si>
  <si>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</si>
  <si>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</si>
  <si>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</si>
  <si>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</si>
  <si>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</si>
  <si>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</si>
  <si>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</si>
  <si>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</si>
  <si>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</si>
  <si>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</si>
  <si>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</si>
  <si>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</si>
  <si>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</si>
  <si>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</si>
  <si>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</si>
  <si>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</si>
  <si>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</si>
  <si>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</si>
  <si>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</si>
  <si>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</si>
  <si>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</si>
  <si>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</si>
  <si>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</si>
  <si>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</si>
  <si>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</si>
  <si>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</si>
  <si>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</si>
  <si>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</si>
  <si>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</si>
  <si>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</si>
  <si>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</si>
  <si>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</si>
  <si>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</si>
  <si>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</si>
  <si>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</si>
  <si>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</si>
  <si>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</si>
  <si>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</si>
  <si>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</si>
  <si>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</si>
  <si>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</si>
  <si>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</si>
  <si>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</si>
  <si>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</si>
  <si>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</si>
  <si>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</si>
  <si>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</si>
  <si>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</si>
  <si>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</si>
  <si>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</si>
  <si>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</si>
  <si>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</si>
  <si>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</si>
  <si>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</si>
  <si>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</si>
  <si>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</si>
  <si>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</si>
  <si>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</si>
  <si>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</si>
  <si>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</si>
  <si>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</si>
  <si>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</si>
  <si>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</si>
  <si>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</si>
  <si>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</si>
  <si>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</si>
  <si>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</si>
  <si>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</si>
  <si>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</si>
  <si>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</si>
  <si>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</si>
  <si>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</si>
  <si>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</si>
  <si>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</si>
  <si>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</si>
  <si>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</si>
  <si>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</si>
  <si>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</si>
  <si>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</si>
  <si>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</si>
  <si>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</si>
  <si>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</si>
  <si>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</si>
  <si>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</si>
  <si>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</si>
  <si>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</si>
  <si>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</si>
  <si>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</si>
  <si>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</si>
  <si>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</si>
  <si>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</si>
  <si>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</si>
  <si>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</si>
  <si>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</si>
  <si>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</si>
  <si>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</si>
  <si>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</si>
  <si>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</si>
  <si>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</si>
  <si>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</si>
  <si>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</si>
  <si>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</si>
  <si>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</si>
  <si>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</si>
  <si>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</si>
  <si>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</si>
  <si>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</si>
  <si>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</si>
  <si>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</si>
  <si>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</si>
  <si>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</si>
  <si>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</si>
  <si>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</si>
  <si>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</si>
  <si>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</si>
  <si>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</si>
  <si>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</si>
  <si>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</si>
  <si>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</si>
  <si>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</si>
  <si>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</si>
  <si>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</si>
  <si>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</si>
  <si>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</si>
  <si>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</si>
  <si>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</si>
  <si>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</si>
  <si>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</si>
  <si>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</si>
  <si>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</si>
  <si>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</si>
  <si>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</si>
  <si>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</si>
  <si>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</si>
  <si>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</si>
  <si>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</si>
  <si>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</si>
  <si>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</si>
  <si>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</si>
  <si>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</si>
  <si>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</si>
  <si>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</si>
  <si>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</si>
  <si>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</si>
  <si>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</si>
  <si>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</si>
  <si>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</si>
  <si>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</si>
  <si>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</si>
  <si>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</si>
  <si>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</si>
  <si>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</si>
  <si>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</si>
  <si>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</si>
  <si>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</si>
  <si>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</si>
  <si>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</si>
  <si>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</si>
  <si>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</si>
  <si>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</si>
  <si>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</si>
  <si>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</si>
  <si>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</si>
  <si>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</si>
  <si>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</si>
  <si>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</si>
  <si>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</si>
  <si>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</si>
  <si>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</si>
  <si>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</si>
  <si>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</si>
  <si>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</si>
  <si>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</si>
  <si>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</si>
  <si>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</si>
  <si>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</si>
  <si>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</si>
  <si>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</si>
  <si>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</si>
  <si>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</si>
  <si>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</si>
  <si>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</si>
  <si>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</si>
  <si>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</si>
  <si>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</si>
  <si>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</si>
  <si>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</si>
  <si>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</si>
  <si>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</si>
  <si>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</si>
  <si>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</si>
  <si>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</si>
  <si>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</si>
  <si>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</si>
  <si>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</si>
  <si>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</si>
  <si>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</si>
  <si>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</si>
  <si>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</si>
  <si>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</si>
  <si>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</si>
  <si>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</si>
  <si>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</si>
  <si>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</si>
  <si>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</si>
  <si>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</si>
  <si>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</si>
  <si>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</si>
  <si>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</si>
  <si>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</si>
  <si>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</si>
  <si>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</si>
  <si>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</si>
  <si>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</si>
  <si>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</si>
  <si>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</si>
  <si>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</si>
  <si>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</si>
  <si>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</si>
  <si>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</si>
  <si>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</si>
  <si>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</si>
  <si>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</si>
  <si>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</si>
  <si>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</si>
  <si>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</si>
  <si>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</si>
  <si>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</si>
  <si>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</si>
  <si>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</si>
  <si>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</si>
  <si>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</si>
  <si>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</si>
  <si>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</si>
  <si>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</si>
  <si>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</si>
  <si>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</si>
  <si>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</si>
  <si>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</si>
  <si>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</si>
  <si>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</si>
  <si>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</si>
  <si>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</si>
  <si>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</si>
  <si>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</si>
  <si>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</si>
  <si>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</si>
  <si>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</si>
  <si>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</si>
  <si>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</si>
  <si>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</si>
  <si>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</si>
  <si>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</si>
  <si>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</si>
  <si>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</si>
  <si>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</si>
  <si>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</si>
  <si>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</si>
  <si>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</si>
  <si>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</si>
  <si>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</si>
  <si>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</si>
  <si>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</si>
  <si>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</si>
  <si>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</si>
  <si>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</si>
  <si>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</si>
  <si>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</si>
  <si>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</si>
  <si>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</si>
  <si>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</si>
  <si>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</si>
  <si>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</si>
  <si>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</si>
  <si>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</si>
  <si>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</si>
  <si>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</si>
  <si>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</si>
  <si>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</si>
  <si>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</si>
  <si>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</si>
  <si>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</si>
  <si>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</si>
  <si>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</si>
  <si>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</si>
  <si>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</si>
  <si>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</si>
  <si>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</si>
  <si>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</si>
  <si>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</si>
  <si>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</si>
  <si>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</si>
  <si>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</si>
  <si>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</si>
  <si>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</si>
  <si>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</si>
  <si>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</si>
  <si>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</si>
  <si>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</si>
  <si>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</si>
  <si>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</si>
  <si>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</si>
  <si>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</si>
  <si>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</si>
  <si>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</si>
  <si>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</si>
  <si>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</si>
  <si>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</si>
  <si>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</si>
  <si>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</si>
  <si>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</si>
  <si>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</si>
  <si>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</si>
  <si>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</si>
  <si>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</si>
  <si>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</si>
  <si>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</si>
  <si>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</si>
  <si>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</si>
  <si>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</si>
  <si>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</si>
  <si>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</si>
  <si>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</si>
  <si>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</si>
  <si>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</si>
  <si>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</si>
  <si>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</si>
  <si>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</si>
  <si>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</si>
  <si>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</si>
  <si>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</si>
  <si>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</si>
  <si>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</si>
  <si>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</si>
  <si>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</si>
  <si>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</si>
  <si>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</si>
  <si>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</si>
  <si>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</si>
  <si>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</si>
  <si>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</si>
  <si>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</si>
  <si>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</si>
  <si>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</si>
  <si>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</si>
  <si>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</si>
  <si>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</si>
  <si>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</si>
  <si>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</si>
  <si>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</si>
  <si>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</si>
  <si>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</si>
  <si>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</si>
  <si>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</si>
  <si>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</si>
  <si>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</si>
  <si>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</si>
  <si>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</si>
  <si>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</si>
  <si>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</si>
  <si>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</si>
  <si>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</si>
  <si>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</si>
  <si>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</si>
  <si>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</si>
  <si>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</si>
  <si>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</si>
  <si>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</si>
  <si>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</si>
  <si>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</si>
  <si>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</si>
  <si>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</si>
  <si>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</si>
  <si>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</si>
  <si>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</si>
  <si>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</si>
  <si>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</si>
  <si>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</si>
  <si>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</si>
  <si>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</si>
  <si>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</si>
  <si>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</si>
  <si>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</si>
  <si>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</si>
  <si>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</si>
  <si>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</si>
  <si>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</si>
  <si>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</si>
  <si>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</si>
  <si>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</si>
  <si>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</si>
  <si>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</si>
  <si>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</si>
  <si>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</si>
  <si>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</si>
  <si>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</si>
  <si>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</si>
  <si>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</si>
  <si>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</si>
  <si>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</si>
  <si>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</si>
  <si>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</si>
  <si>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</si>
  <si>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</si>
  <si>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</si>
  <si>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</si>
  <si>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</si>
  <si>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</si>
  <si>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</si>
  <si>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</si>
  <si>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</si>
  <si>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</si>
  <si>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</si>
  <si>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</si>
  <si>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</si>
  <si>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</si>
  <si>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</si>
  <si>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</si>
  <si>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</si>
  <si>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</si>
  <si>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</si>
  <si>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</si>
  <si>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</si>
  <si>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</si>
  <si>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</si>
  <si>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</si>
  <si>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</si>
  <si>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</si>
  <si>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</si>
  <si>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</si>
  <si>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</si>
  <si>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</si>
  <si>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</si>
  <si>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</si>
  <si>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</si>
  <si>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</si>
  <si>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</si>
  <si>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</si>
  <si>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</si>
  <si>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</si>
  <si>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</si>
  <si>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</si>
  <si>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</si>
  <si>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</si>
  <si>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</si>
  <si>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</si>
  <si>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</si>
  <si>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</si>
  <si>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</si>
  <si>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</si>
  <si>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</si>
  <si>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</si>
  <si>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</si>
  <si>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</si>
  <si>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</si>
  <si>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</si>
  <si>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</si>
  <si>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</si>
  <si>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</si>
  <si>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</si>
  <si>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</si>
  <si>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</si>
  <si>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</si>
  <si>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</si>
  <si>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</si>
  <si>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</si>
  <si>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</si>
  <si>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</si>
  <si>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</si>
  <si>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</si>
  <si>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</si>
  <si>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</si>
  <si>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</si>
  <si>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</si>
  <si>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</si>
  <si>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</si>
  <si>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</si>
  <si>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</si>
  <si>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</si>
  <si>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</si>
  <si>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</si>
  <si>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</si>
  <si>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</si>
  <si>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</si>
  <si>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</si>
  <si>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</si>
  <si>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</si>
  <si>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</si>
  <si>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</si>
  <si>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</si>
  <si>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</si>
  <si>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</si>
  <si>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</si>
  <si>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</si>
  <si>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</si>
  <si>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</si>
  <si>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</si>
  <si>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</si>
  <si>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</si>
  <si>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</si>
  <si>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</si>
  <si>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</si>
  <si>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</si>
  <si>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</si>
  <si>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</si>
  <si>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</si>
  <si>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</si>
  <si>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</si>
  <si>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</si>
  <si>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</si>
  <si>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</si>
  <si>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</si>
  <si>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</si>
  <si>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</si>
  <si>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</si>
  <si>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</si>
  <si>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</si>
  <si>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</si>
  <si>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</si>
  <si>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</si>
  <si>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</si>
  <si>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</si>
  <si>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</si>
  <si>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</si>
  <si>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</si>
  <si>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</si>
  <si>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</si>
  <si>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</si>
  <si>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</si>
  <si>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</si>
  <si>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</si>
  <si>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</si>
  <si>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</si>
  <si>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</si>
  <si>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</si>
  <si>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</si>
  <si>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</si>
  <si>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</si>
  <si>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</si>
  <si>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</si>
  <si>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</si>
  <si>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</si>
  <si>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</si>
  <si>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</si>
  <si>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</si>
  <si>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</si>
  <si>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</si>
  <si>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</si>
  <si>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</si>
  <si>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</si>
  <si>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</si>
  <si>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</si>
  <si>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</si>
  <si>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</si>
  <si>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</si>
  <si>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</si>
  <si>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</si>
  <si>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</si>
  <si>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</si>
  <si>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</si>
  <si>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</si>
  <si>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</si>
  <si>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</si>
  <si>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</si>
  <si>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</si>
  <si>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</si>
  <si>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</si>
  <si>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</si>
  <si>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</si>
  <si>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</si>
  <si>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</si>
  <si>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</si>
  <si>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</si>
  <si>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</si>
  <si>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</si>
  <si>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</si>
  <si>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</si>
  <si>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</si>
  <si>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</si>
  <si>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</si>
  <si>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</si>
  <si>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</si>
  <si>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</si>
  <si>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</si>
  <si>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</si>
  <si>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</si>
  <si>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</si>
  <si>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</si>
  <si>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</si>
  <si>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</si>
  <si>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</si>
  <si>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</si>
  <si>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</si>
  <si>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</si>
  <si>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</si>
  <si>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</si>
  <si>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</si>
  <si>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</si>
  <si>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</si>
  <si>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</si>
  <si>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</si>
  <si>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</si>
  <si>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</si>
  <si>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</si>
  <si>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</si>
  <si>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</si>
  <si>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</si>
  <si>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</si>
  <si>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</si>
  <si>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</si>
  <si>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</si>
  <si>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</si>
  <si>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</si>
  <si>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</si>
  <si>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</si>
  <si>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</si>
  <si>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</si>
  <si>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</si>
  <si>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</si>
  <si>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</si>
  <si>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</si>
  <si>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</si>
  <si>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</si>
  <si>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</si>
  <si>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</si>
  <si>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</si>
  <si>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</si>
  <si>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</si>
  <si>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</si>
  <si>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</si>
  <si>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</si>
  <si>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</si>
  <si>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</si>
  <si>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</si>
  <si>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</si>
  <si>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</si>
  <si>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</si>
  <si>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</si>
  <si>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</si>
  <si>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</si>
  <si>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</si>
  <si>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</si>
  <si>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</si>
  <si>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</si>
  <si>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</si>
  <si>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</si>
  <si>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</si>
  <si>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</si>
  <si>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</si>
  <si>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</si>
  <si>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</si>
  <si>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</si>
  <si>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</si>
  <si>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</si>
  <si>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</si>
  <si>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</si>
  <si>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</si>
  <si>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</si>
  <si>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</si>
  <si>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</si>
  <si>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</si>
  <si>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</si>
  <si>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</si>
  <si>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</si>
  <si>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</si>
  <si>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</si>
  <si>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</si>
  <si>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</si>
  <si>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</si>
  <si>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</si>
  <si>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</si>
  <si>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</si>
  <si>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</si>
  <si>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</si>
  <si>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</si>
  <si>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</si>
  <si>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</si>
  <si>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</si>
  <si>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</si>
  <si>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</si>
  <si>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</si>
  <si>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</si>
  <si>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</si>
  <si>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</si>
  <si>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</si>
  <si>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</si>
  <si>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</si>
  <si>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</si>
  <si>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</si>
  <si>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</si>
  <si>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</si>
  <si>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</si>
  <si>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</si>
  <si>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</si>
  <si>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</si>
  <si>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</si>
  <si>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</si>
  <si>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</si>
  <si>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</si>
  <si>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</si>
  <si>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</si>
  <si>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</si>
  <si>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</si>
  <si>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</si>
  <si>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</si>
  <si>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</si>
  <si>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</si>
  <si>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</si>
  <si>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</si>
  <si>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</si>
  <si>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</si>
  <si>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</si>
  <si>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</si>
  <si>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</si>
  <si>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</si>
  <si>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</si>
  <si>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</si>
  <si>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</si>
  <si>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</si>
  <si>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</si>
  <si>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</si>
  <si>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</si>
  <si>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</si>
  <si>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</si>
  <si>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</si>
  <si>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</si>
  <si>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</si>
  <si>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</si>
  <si>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</si>
  <si>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</si>
  <si>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</si>
  <si>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</si>
  <si>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</si>
  <si>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</si>
  <si>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</si>
  <si>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</si>
  <si>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</si>
  <si>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</si>
  <si>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</si>
  <si>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</si>
  <si>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</si>
  <si>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</si>
  <si>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</si>
  <si>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</si>
  <si>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</si>
  <si>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</si>
  <si>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</si>
  <si>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</si>
  <si>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</si>
  <si>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</si>
  <si>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</si>
  <si>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</si>
  <si>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</si>
  <si>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</si>
  <si>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</si>
  <si>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</si>
  <si>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</si>
  <si>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</si>
  <si>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</si>
  <si>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</si>
  <si>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</si>
  <si>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</si>
  <si>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</si>
  <si>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</si>
  <si>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</si>
  <si>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</si>
  <si>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</si>
  <si>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</si>
  <si>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</si>
  <si>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</si>
  <si>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</si>
  <si>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</si>
  <si>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</si>
  <si>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</si>
  <si>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</si>
  <si>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</si>
  <si>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</si>
  <si>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</si>
  <si>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</si>
  <si>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</si>
  <si>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</si>
  <si>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</si>
  <si>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</si>
  <si>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</si>
  <si>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</si>
  <si>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</si>
  <si>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</si>
  <si>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</si>
  <si>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</si>
  <si>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</si>
  <si>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</si>
  <si>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</si>
  <si>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</si>
  <si>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</si>
  <si>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</si>
  <si>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</si>
  <si>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</si>
  <si>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</si>
  <si>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</si>
  <si>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</si>
  <si>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</si>
  <si>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</si>
  <si>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</si>
  <si>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</si>
  <si>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</si>
  <si>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</si>
  <si>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</si>
  <si>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</si>
  <si>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</si>
  <si>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</si>
  <si>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</si>
  <si>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</si>
  <si>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</si>
  <si>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</si>
  <si>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</si>
  <si>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</si>
  <si>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</si>
  <si>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</si>
  <si>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</si>
  <si>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</si>
  <si>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</si>
  <si>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</si>
  <si>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</si>
  <si>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</si>
  <si>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</si>
  <si>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</si>
  <si>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</si>
  <si>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</si>
  <si>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</si>
  <si>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</si>
  <si>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</si>
  <si>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</si>
  <si>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</si>
  <si>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</si>
  <si>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</si>
  <si>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</si>
  <si>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</si>
  <si>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</si>
  <si>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</si>
  <si>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</si>
  <si>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</si>
  <si>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</si>
  <si>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</si>
  <si>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</si>
  <si>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</si>
  <si>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</si>
  <si>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</si>
  <si>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</si>
  <si>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</si>
  <si>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</si>
  <si>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</si>
  <si>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</si>
  <si>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</si>
  <si>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</si>
  <si>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</si>
  <si>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</si>
  <si>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</si>
  <si>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</si>
  <si>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</si>
  <si>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</si>
  <si>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</si>
  <si>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</si>
  <si>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</si>
  <si>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</si>
  <si>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</si>
  <si>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</si>
  <si>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</si>
  <si>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</si>
  <si>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</si>
  <si>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</si>
  <si>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</si>
  <si>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</si>
  <si>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</si>
  <si>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</si>
  <si>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</si>
  <si>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</si>
  <si>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</si>
  <si>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</si>
  <si>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</si>
  <si>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</si>
  <si>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</si>
  <si>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</si>
  <si>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</si>
  <si>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</si>
  <si>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</si>
  <si>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</si>
  <si>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</si>
  <si>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</si>
  <si>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</si>
  <si>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</si>
  <si>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</si>
  <si>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</si>
  <si>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</si>
  <si>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</si>
  <si>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</si>
  <si>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</si>
  <si>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</si>
  <si>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</si>
  <si>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</si>
  <si>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</si>
  <si>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</si>
  <si>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</si>
  <si>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</si>
  <si>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</si>
  <si>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</si>
  <si>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</si>
  <si>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</si>
  <si>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</si>
  <si>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</si>
  <si>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</si>
  <si>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</si>
  <si>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</si>
  <si>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</si>
  <si>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</si>
  <si>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</si>
  <si>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</si>
  <si>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</si>
  <si>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</si>
  <si>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</si>
  <si>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</si>
  <si>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</si>
  <si>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</si>
  <si>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</si>
  <si>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</si>
  <si>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</si>
  <si>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</si>
  <si>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</si>
  <si>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</si>
  <si>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</si>
  <si>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</si>
  <si>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</si>
  <si>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</si>
  <si>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</si>
  <si>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</si>
  <si>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</si>
  <si>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</si>
  <si>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</si>
  <si>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</si>
  <si>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</si>
  <si>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</si>
  <si>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</si>
  <si>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</si>
  <si>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</si>
  <si>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</si>
  <si>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</si>
  <si>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</si>
  <si>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</si>
  <si>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</si>
  <si>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</si>
  <si>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</si>
  <si>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</si>
  <si>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</si>
  <si>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</si>
  <si>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</si>
  <si>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</si>
  <si>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</si>
  <si>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</si>
  <si>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</si>
  <si>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</si>
  <si>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</si>
  <si>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</si>
  <si>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</si>
  <si>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</si>
  <si>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</si>
  <si>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</si>
  <si>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</si>
  <si>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</si>
  <si>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</si>
  <si>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</si>
  <si>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</si>
  <si>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</si>
  <si>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</si>
  <si>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</si>
  <si>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</si>
  <si>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</si>
  <si>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</si>
  <si>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</si>
  <si>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</si>
  <si>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</si>
  <si>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</si>
  <si>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</si>
  <si>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</si>
  <si>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</si>
  <si>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</si>
  <si>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</si>
  <si>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</si>
  <si>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</si>
  <si>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</si>
  <si>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</si>
  <si>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</si>
  <si>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</si>
  <si>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</si>
  <si>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</si>
  <si>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</si>
  <si>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</si>
  <si>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</si>
  <si>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</si>
  <si>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</si>
  <si>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</si>
  <si>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</si>
  <si>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</si>
  <si>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</si>
  <si>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</si>
  <si>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</si>
  <si>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</si>
  <si>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</si>
  <si>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</si>
  <si>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</si>
  <si>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</si>
  <si>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</si>
  <si>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</si>
  <si>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</si>
  <si>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</si>
  <si>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</si>
  <si>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</si>
  <si>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</si>
  <si>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</si>
  <si>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</si>
  <si>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</si>
  <si>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</si>
  <si>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</si>
  <si>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</si>
  <si>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</si>
  <si>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</si>
  <si>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</si>
  <si>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</si>
  <si>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</si>
  <si>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</si>
  <si>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</si>
  <si>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</si>
  <si>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</si>
  <si>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</si>
  <si>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</si>
  <si>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</si>
  <si>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</si>
  <si>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</si>
  <si>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</si>
  <si>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</si>
  <si>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</si>
  <si>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</si>
  <si>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</si>
  <si>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</si>
  <si>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</si>
  <si>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</si>
  <si>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</si>
  <si>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</si>
  <si>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</si>
  <si>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</si>
  <si>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</si>
  <si>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</si>
  <si>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</si>
  <si>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</si>
  <si>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</si>
  <si>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</si>
  <si>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</si>
  <si>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</si>
  <si>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</si>
  <si>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</si>
  <si>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</si>
  <si>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</si>
  <si>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</si>
  <si>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</si>
  <si>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</si>
  <si>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</si>
  <si>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</si>
  <si>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</si>
  <si>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</si>
  <si>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</si>
  <si>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</si>
  <si>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</si>
  <si>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</si>
  <si>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</si>
  <si>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</si>
  <si>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</si>
  <si>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</si>
  <si>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</si>
  <si>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</si>
  <si>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</si>
  <si>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</si>
  <si>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</si>
  <si>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</si>
  <si>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</si>
  <si>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</si>
  <si>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</si>
  <si>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</si>
  <si>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</si>
  <si>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</si>
  <si>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</si>
  <si>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</si>
  <si>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</si>
  <si>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</si>
  <si>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</si>
  <si>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</si>
  <si>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</si>
  <si>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</si>
  <si>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</si>
  <si>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</si>
  <si>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</si>
  <si>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</si>
  <si>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</si>
  <si>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</si>
  <si>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</si>
  <si>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</si>
  <si>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</si>
  <si>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</si>
  <si>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</si>
  <si>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</si>
  <si>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</si>
  <si>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</si>
  <si>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</si>
  <si>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</si>
  <si>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</si>
  <si>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</si>
  <si>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</si>
  <si>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</si>
  <si>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</si>
  <si>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</si>
  <si>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</si>
  <si>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</si>
  <si>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</si>
  <si>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</si>
  <si>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</si>
  <si>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</si>
  <si>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</si>
  <si>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</si>
  <si>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</si>
  <si>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</si>
  <si>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</si>
  <si>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</si>
  <si>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</si>
  <si>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</si>
  <si>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</si>
  <si>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</si>
  <si>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</si>
  <si>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</si>
  <si>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</si>
  <si>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</si>
  <si>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</si>
  <si>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</si>
  <si>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</si>
  <si>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</si>
  <si>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</si>
  <si>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</si>
  <si>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</si>
  <si>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</si>
  <si>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</si>
  <si>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</si>
  <si>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</si>
  <si>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</si>
  <si>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</si>
  <si>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</si>
  <si>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</si>
  <si>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</si>
  <si>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</si>
  <si>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</si>
  <si>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</si>
  <si>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</si>
  <si>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</si>
  <si>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</si>
  <si>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</si>
  <si>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</si>
  <si>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</si>
  <si>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</si>
  <si>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</si>
  <si>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</si>
  <si>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</si>
  <si>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</si>
  <si>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</si>
  <si>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</si>
  <si>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</si>
  <si>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</si>
  <si>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</si>
  <si>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</si>
  <si>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</si>
  <si>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</si>
  <si>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</si>
  <si>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</si>
  <si>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</si>
  <si>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</si>
  <si>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</si>
  <si>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</si>
  <si>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</si>
  <si>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</si>
  <si>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</si>
  <si>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</si>
  <si>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</si>
  <si>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</si>
  <si>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</si>
  <si>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</si>
  <si>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</si>
  <si>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</si>
  <si>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</si>
  <si>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</si>
  <si>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</si>
  <si>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</si>
  <si>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</si>
  <si>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</si>
  <si>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</si>
  <si>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</si>
  <si>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</si>
  <si>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</si>
  <si>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</si>
  <si>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</si>
  <si>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</si>
  <si>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</si>
  <si>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</si>
  <si>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</si>
  <si>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</si>
  <si>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</si>
  <si>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</si>
  <si>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</si>
  <si>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</si>
  <si>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</si>
  <si>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</si>
  <si>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</si>
  <si>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</si>
  <si>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</si>
  <si>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</si>
  <si>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</si>
  <si>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</si>
  <si>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</si>
  <si>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</si>
  <si>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</si>
  <si>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</si>
  <si>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</si>
  <si>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</si>
  <si>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</si>
  <si>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</si>
  <si>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</si>
  <si>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</si>
  <si>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</si>
  <si>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</si>
  <si>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</si>
  <si>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</si>
  <si>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</si>
  <si>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</si>
  <si>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</si>
  <si>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</si>
  <si>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</si>
  <si>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</si>
  <si>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</si>
  <si>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</si>
  <si>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</si>
  <si>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</si>
  <si>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</si>
  <si>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</si>
  <si>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</si>
  <si>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</si>
  <si>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</si>
  <si>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</si>
  <si>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</si>
  <si>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</si>
  <si>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</si>
  <si>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</si>
  <si>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</si>
  <si>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</si>
  <si>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</si>
  <si>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</si>
  <si>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</si>
  <si>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</si>
  <si>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</si>
  <si>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</si>
  <si>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</si>
  <si>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</si>
  <si>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</si>
  <si>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</si>
  <si>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</si>
  <si>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</si>
  <si>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</si>
  <si>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</si>
  <si>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</si>
  <si>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</si>
  <si>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</si>
  <si>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</si>
  <si>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</si>
  <si>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</si>
  <si>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</si>
  <si>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</si>
  <si>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</si>
  <si>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</si>
  <si>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</si>
  <si>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</si>
  <si>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</si>
  <si>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</si>
  <si>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</si>
  <si>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</si>
  <si>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</si>
  <si>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</si>
  <si>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</si>
  <si>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</si>
  <si>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</si>
  <si>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</si>
  <si>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</si>
  <si>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</si>
  <si>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</si>
  <si>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</si>
  <si>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</si>
  <si>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</si>
  <si>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</si>
  <si>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</si>
  <si>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</si>
  <si>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</si>
  <si>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</si>
  <si>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</si>
  <si>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</si>
  <si>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</si>
  <si>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</si>
  <si>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</si>
  <si>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</si>
  <si>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</si>
  <si>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</si>
  <si>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</si>
  <si>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</si>
  <si>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</si>
  <si>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</si>
  <si>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</si>
  <si>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</si>
  <si>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</si>
  <si>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</si>
  <si>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</si>
  <si>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</si>
  <si>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</si>
  <si>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</si>
  <si>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</si>
  <si>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</si>
  <si>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</si>
  <si>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</si>
  <si>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</si>
  <si>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</si>
  <si>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</si>
  <si>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</si>
  <si>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</si>
  <si>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</si>
  <si>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</si>
  <si>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</si>
  <si>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</si>
  <si>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</si>
  <si>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</si>
  <si>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</si>
  <si>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</si>
  <si>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</si>
  <si>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</si>
  <si>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</si>
  <si>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</si>
  <si>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</si>
  <si>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</si>
  <si>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</si>
  <si>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</si>
  <si>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</si>
  <si>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</si>
  <si>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</si>
  <si>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</si>
  <si>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</si>
  <si>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</si>
  <si>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</si>
  <si>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</si>
  <si>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</si>
  <si>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</si>
  <si>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</si>
  <si>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</si>
  <si>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</si>
  <si>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</si>
  <si>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</si>
  <si>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</si>
  <si>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</si>
  <si>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</si>
  <si>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</si>
  <si>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</si>
  <si>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</si>
  <si>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</si>
  <si>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</si>
  <si>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</si>
  <si>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</si>
  <si>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</si>
  <si>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</si>
  <si>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</si>
  <si>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</si>
  <si>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</si>
  <si>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</si>
  <si>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</si>
  <si>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</si>
  <si>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</si>
  <si>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</si>
  <si>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</si>
  <si>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</si>
  <si>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</si>
  <si>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</si>
  <si>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</si>
  <si>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</si>
  <si>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</si>
  <si>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</si>
  <si>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</si>
  <si>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</si>
  <si>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</si>
  <si>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</si>
  <si>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</si>
  <si>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</si>
  <si>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</si>
  <si>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</si>
  <si>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</si>
  <si>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</si>
  <si>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</si>
  <si>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</si>
  <si>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</si>
  <si>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</si>
  <si>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</si>
  <si>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</si>
  <si>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</si>
  <si>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</si>
  <si>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</si>
  <si>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</si>
  <si>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</si>
  <si>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</si>
  <si>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</si>
  <si>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</si>
  <si>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</si>
  <si>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</si>
  <si>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</si>
  <si>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</si>
  <si>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</si>
  <si>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</si>
  <si>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</si>
  <si>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</si>
  <si>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</si>
  <si>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</si>
  <si>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</si>
  <si>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</si>
  <si>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</si>
  <si>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</si>
  <si>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</si>
  <si>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</si>
  <si>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</si>
  <si>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</si>
  <si>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</si>
  <si>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</si>
  <si>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</si>
  <si>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</si>
  <si>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</si>
  <si>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</si>
  <si>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</si>
  <si>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</si>
  <si>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</si>
  <si>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</si>
  <si>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</si>
  <si>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</si>
  <si>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</si>
  <si>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</si>
  <si>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</si>
  <si>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</si>
  <si>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</si>
  <si>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</si>
  <si>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</si>
  <si>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</si>
  <si>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</si>
  <si>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</si>
  <si>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</si>
  <si>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</si>
  <si>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</si>
  <si>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</si>
  <si>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</si>
  <si>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</si>
  <si>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</si>
  <si>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</si>
  <si>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</si>
  <si>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</si>
  <si>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</si>
  <si>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</si>
  <si>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</si>
  <si>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</si>
  <si>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</si>
  <si>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</si>
  <si>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</si>
  <si>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</si>
  <si>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</si>
  <si>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</si>
  <si>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</si>
  <si>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</si>
  <si>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</si>
  <si>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</si>
  <si>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</si>
  <si>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</si>
  <si>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</si>
  <si>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</si>
  <si>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</si>
  <si>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</si>
  <si>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</si>
  <si>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</si>
  <si>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</si>
  <si>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</si>
  <si>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</si>
  <si>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</si>
  <si>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</si>
  <si>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</si>
  <si>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</si>
  <si>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</si>
  <si>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</si>
  <si>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</si>
  <si>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</si>
  <si>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</si>
  <si>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</si>
  <si>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</si>
  <si>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</si>
  <si>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</si>
  <si>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</si>
  <si>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</si>
  <si>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</si>
  <si>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</si>
  <si>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</si>
  <si>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</si>
  <si>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</si>
  <si>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</si>
  <si>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</si>
  <si>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</si>
  <si>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</si>
  <si>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</si>
  <si>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</si>
  <si>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</si>
  <si>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</si>
  <si>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</si>
  <si>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</si>
  <si>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</si>
  <si>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</si>
  <si>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</si>
  <si>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</si>
  <si>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</si>
  <si>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</si>
  <si>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</si>
  <si>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</si>
  <si>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</si>
  <si>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</si>
  <si>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</si>
  <si>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</si>
  <si>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</si>
  <si>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</si>
  <si>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</si>
  <si>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</si>
  <si>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</si>
  <si>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</si>
  <si>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</si>
  <si>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</si>
  <si>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</si>
  <si>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</si>
  <si>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</si>
  <si>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</si>
  <si>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</si>
  <si>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</si>
  <si>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</si>
  <si>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</si>
  <si>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</si>
  <si>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</si>
  <si>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</si>
  <si>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</si>
  <si>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</si>
  <si>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</si>
  <si>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</si>
  <si>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</si>
  <si>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</si>
  <si>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</si>
  <si>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</si>
  <si>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</si>
  <si>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</si>
  <si>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</si>
  <si>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</si>
  <si>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</si>
  <si>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</si>
  <si>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</si>
  <si>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</si>
  <si>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</si>
  <si>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</si>
  <si>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</si>
  <si>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</si>
  <si>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</si>
  <si>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</si>
  <si>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</si>
  <si>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</si>
  <si>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</si>
  <si>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</si>
  <si>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</si>
  <si>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</si>
  <si>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</si>
  <si>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</si>
  <si>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</si>
  <si>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</si>
  <si>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</si>
  <si>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</si>
  <si>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</si>
  <si>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</si>
  <si>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</si>
  <si>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</si>
  <si>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</si>
  <si>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</si>
  <si>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</si>
  <si>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</si>
  <si>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</si>
  <si>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</si>
  <si>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</si>
  <si>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</si>
  <si>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</si>
  <si>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</si>
  <si>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</si>
  <si>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</si>
  <si>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</si>
  <si>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</si>
  <si>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</si>
  <si>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</si>
  <si>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</si>
  <si>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</si>
  <si>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</si>
  <si>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</si>
  <si>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</si>
  <si>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</si>
  <si>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</si>
  <si>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</si>
  <si>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</si>
  <si>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</si>
  <si>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</si>
  <si>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</si>
  <si>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</si>
  <si>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</si>
  <si>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</si>
  <si>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</si>
  <si>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</si>
  <si>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</si>
  <si>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</si>
  <si>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</si>
  <si>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</si>
  <si>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</si>
  <si>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</si>
  <si>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</si>
  <si>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</si>
  <si>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</si>
  <si>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</si>
  <si>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</si>
  <si>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</si>
  <si>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</si>
  <si>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</si>
  <si>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</si>
  <si>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</si>
  <si>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</si>
  <si>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</si>
  <si>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</si>
  <si>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</si>
  <si>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</si>
  <si>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</si>
  <si>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</si>
  <si>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</si>
  <si>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</si>
  <si>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</si>
  <si>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</si>
  <si>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</si>
  <si>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</si>
  <si>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</si>
  <si>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</si>
  <si>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</si>
  <si>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</si>
  <si>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</si>
  <si>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</si>
  <si>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</si>
  <si>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</si>
  <si>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</si>
  <si>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</si>
  <si>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</si>
  <si>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</si>
  <si>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</si>
  <si>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</si>
  <si>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</si>
  <si>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</si>
  <si>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</si>
  <si>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</si>
  <si>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</si>
  <si>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</si>
  <si>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</si>
  <si>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</si>
  <si>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</si>
  <si>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</si>
  <si>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</si>
  <si>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</si>
  <si>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</si>
  <si>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</si>
  <si>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</si>
  <si>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</si>
  <si>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</si>
  <si>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</si>
  <si>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</si>
  <si>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</si>
  <si>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</si>
  <si>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</si>
  <si>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</si>
  <si>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</si>
  <si>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</si>
  <si>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</si>
  <si>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</si>
  <si>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</si>
  <si>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</si>
  <si>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</si>
  <si>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</si>
  <si>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</si>
  <si>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</si>
  <si>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</si>
  <si>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</si>
  <si>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</si>
  <si>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</si>
  <si>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</si>
  <si>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</si>
  <si>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</si>
  <si>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</si>
  <si>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</si>
  <si>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</si>
  <si>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</si>
  <si>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</si>
  <si>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</si>
  <si>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</si>
  <si>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</si>
  <si>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</si>
  <si>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</si>
  <si>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</si>
  <si>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</si>
  <si>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</si>
  <si>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</si>
  <si>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</si>
  <si>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</si>
  <si>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</si>
  <si>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</si>
  <si>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</si>
  <si>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</si>
  <si>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</si>
  <si>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</si>
  <si>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</si>
  <si>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</si>
  <si>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</si>
  <si>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</si>
  <si>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</si>
  <si>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</si>
  <si>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</si>
  <si>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</si>
  <si>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</si>
  <si>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</si>
  <si>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</si>
  <si>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</si>
  <si>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</si>
  <si>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</si>
  <si>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</si>
  <si>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</si>
  <si>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</si>
  <si>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</si>
  <si>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</si>
  <si>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</si>
  <si>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</si>
  <si>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</si>
  <si>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</si>
  <si>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</si>
  <si>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</si>
  <si>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</si>
  <si>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</si>
  <si>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</si>
  <si>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</si>
  <si>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</si>
  <si>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</si>
  <si>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</si>
  <si>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</si>
  <si>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</si>
  <si>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</si>
  <si>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</si>
  <si>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</si>
  <si>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</si>
  <si>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</si>
  <si>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</si>
  <si>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</si>
  <si>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</si>
  <si>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</si>
  <si>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</si>
  <si>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</si>
  <si>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</si>
  <si>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</si>
  <si>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</si>
  <si>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</si>
  <si>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</si>
  <si>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</si>
  <si>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</si>
  <si>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</si>
  <si>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</si>
  <si>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</si>
  <si>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</si>
  <si>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</si>
  <si>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</si>
  <si>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</si>
  <si>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</si>
  <si>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</si>
  <si>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</si>
  <si>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</si>
  <si>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</si>
  <si>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</si>
  <si>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</si>
  <si>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</si>
  <si>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</si>
  <si>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</si>
  <si>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</si>
  <si>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</si>
  <si>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</si>
  <si>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</si>
  <si>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</si>
  <si>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</si>
  <si>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</si>
  <si>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</si>
  <si>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</si>
  <si>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</si>
  <si>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</si>
  <si>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</si>
  <si>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</si>
  <si>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</si>
  <si>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</si>
  <si>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</si>
  <si>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</si>
  <si>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</si>
  <si>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</si>
  <si>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</si>
  <si>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</si>
  <si>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</si>
  <si>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</si>
  <si>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</si>
  <si>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</si>
  <si>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</si>
  <si>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</si>
  <si>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</si>
  <si>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</si>
  <si>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</si>
  <si>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</si>
  <si>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</si>
  <si>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</si>
  <si>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</si>
  <si>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</si>
  <si>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</si>
  <si>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</si>
  <si>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</si>
  <si>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</si>
  <si>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</si>
  <si>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</si>
  <si>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</si>
  <si>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</si>
  <si>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</si>
  <si>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</si>
  <si>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</si>
  <si>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</si>
  <si>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</si>
  <si>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</si>
  <si>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</si>
  <si>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</si>
  <si>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</si>
  <si>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</si>
  <si>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</si>
  <si>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</si>
  <si>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</si>
  <si>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</si>
  <si>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</si>
  <si>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</si>
  <si>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</si>
  <si>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</si>
  <si>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</si>
  <si>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</si>
  <si>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</si>
  <si>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</si>
  <si>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</si>
  <si>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</si>
  <si>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</si>
  <si>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</si>
  <si>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</si>
  <si>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</si>
  <si>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</si>
  <si>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</si>
  <si>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</si>
  <si>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</si>
  <si>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</si>
  <si>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</si>
  <si>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</si>
  <si>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</si>
  <si>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</si>
  <si>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</si>
  <si>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</si>
  <si>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</si>
  <si>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</si>
  <si>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</si>
  <si>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</si>
  <si>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</si>
  <si>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</si>
  <si>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</si>
  <si>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</si>
  <si>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</si>
  <si>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</si>
  <si>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</si>
  <si>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</si>
  <si>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</si>
  <si>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</si>
  <si>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</si>
  <si>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</si>
  <si>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</si>
  <si>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</si>
  <si>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</si>
  <si>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</si>
  <si>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</si>
  <si>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</si>
  <si>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</si>
  <si>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</si>
  <si>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</si>
  <si>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</si>
  <si>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</si>
  <si>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</si>
  <si>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</si>
  <si>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</si>
  <si>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</si>
  <si>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</si>
  <si>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</si>
  <si>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</si>
  <si>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</si>
  <si>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</si>
  <si>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</si>
  <si>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</si>
  <si>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</si>
  <si>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</si>
  <si>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</si>
  <si>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</si>
  <si>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</si>
  <si>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</si>
  <si>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</si>
  <si>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</si>
  <si>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</si>
  <si>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</si>
  <si>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</si>
  <si>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</si>
  <si>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</si>
  <si>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</si>
  <si>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</si>
  <si>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</si>
  <si>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</si>
  <si>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</si>
  <si>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</si>
  <si>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</si>
  <si>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</si>
  <si>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</si>
  <si>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</si>
  <si>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</si>
  <si>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</si>
  <si>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</si>
  <si>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</si>
  <si>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</si>
  <si>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</si>
  <si>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</si>
  <si>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</si>
  <si>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</si>
  <si>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</si>
  <si>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</si>
  <si>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</si>
  <si>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</si>
  <si>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</si>
  <si>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</si>
  <si>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</si>
  <si>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</si>
  <si>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</si>
  <si>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</si>
  <si>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</si>
  <si>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</si>
  <si>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</si>
  <si>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</si>
  <si>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</si>
  <si>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</si>
  <si>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</si>
  <si>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</si>
  <si>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</si>
  <si>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</si>
  <si>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</si>
  <si>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</si>
  <si>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</si>
  <si>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</si>
  <si>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</si>
  <si>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</si>
  <si>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</si>
  <si>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</si>
  <si>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</si>
  <si>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</si>
  <si>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</si>
  <si>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</si>
  <si>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</si>
  <si>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</si>
  <si>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</si>
  <si>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</si>
  <si>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</si>
  <si>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</si>
  <si>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</si>
  <si>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</si>
  <si>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</si>
  <si>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</si>
  <si>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</si>
  <si>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</si>
  <si>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</si>
  <si>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</si>
  <si>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</si>
  <si>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</si>
  <si>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</si>
  <si>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</si>
  <si>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</si>
  <si>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</si>
  <si>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</si>
  <si>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</si>
  <si>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</si>
  <si>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</si>
  <si>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</si>
  <si>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</si>
  <si>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</si>
  <si>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</si>
  <si>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</si>
  <si>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</si>
  <si>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</si>
  <si>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</si>
  <si>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</si>
  <si>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</si>
  <si>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</si>
  <si>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</si>
  <si>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</si>
  <si>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</si>
  <si>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</si>
  <si>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</si>
  <si>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</si>
  <si>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</si>
  <si>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</si>
  <si>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</si>
  <si>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</si>
  <si>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</si>
  <si>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</si>
  <si>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</si>
  <si>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</si>
  <si>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</si>
  <si>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</si>
  <si>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</si>
  <si>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</si>
  <si>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</si>
  <si>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</si>
  <si>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</si>
  <si>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</si>
  <si>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</si>
  <si>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</si>
  <si>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</si>
  <si>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</si>
  <si>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</si>
  <si>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</si>
  <si>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</si>
  <si>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</si>
  <si>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</si>
  <si>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</si>
  <si>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</si>
  <si>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</si>
  <si>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</si>
  <si>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</si>
  <si>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</si>
  <si>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</si>
  <si>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</si>
  <si>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</si>
  <si>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</si>
  <si>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</si>
  <si>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</si>
  <si>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</si>
  <si>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</si>
  <si>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</si>
  <si>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</si>
  <si>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</si>
  <si>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</si>
  <si>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</si>
  <si>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</si>
  <si>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</si>
  <si>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</si>
  <si>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</si>
  <si>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</si>
  <si>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</si>
  <si>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</si>
  <si>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</si>
  <si>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</si>
  <si>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</si>
  <si>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</si>
  <si>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</si>
  <si>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</si>
  <si>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</si>
  <si>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</si>
  <si>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</si>
  <si>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</si>
  <si>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</si>
  <si>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</si>
  <si>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</si>
  <si>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</si>
  <si>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</si>
  <si>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</si>
  <si>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</si>
  <si>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</si>
  <si>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</si>
  <si>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</si>
  <si>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</si>
  <si>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</si>
  <si>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</si>
  <si>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</si>
  <si>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</si>
  <si>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</si>
  <si>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</si>
  <si>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</si>
  <si>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</si>
  <si>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</si>
  <si>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</si>
  <si>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</si>
  <si>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</si>
  <si>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</si>
  <si>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</si>
  <si>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</si>
  <si>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</si>
  <si>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</si>
  <si>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</si>
  <si>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</si>
  <si>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</si>
  <si>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</si>
  <si>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</si>
  <si>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</si>
  <si>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</si>
  <si>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</si>
  <si>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</si>
  <si>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</si>
  <si>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</si>
  <si>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</si>
  <si>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</si>
  <si>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</si>
  <si>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</si>
  <si>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</si>
  <si>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</si>
  <si>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</si>
  <si>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</si>
  <si>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</si>
  <si>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</si>
  <si>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</si>
  <si>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</si>
  <si>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</si>
  <si>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</si>
  <si>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</si>
  <si>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</si>
  <si>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</si>
  <si>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</si>
  <si>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</si>
  <si>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</si>
  <si>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</si>
  <si>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</si>
  <si>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</si>
  <si>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</si>
  <si>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</si>
  <si>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</si>
  <si>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</si>
  <si>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</si>
  <si>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</si>
  <si>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</si>
  <si>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</si>
  <si>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</si>
  <si>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</si>
  <si>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</si>
  <si>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</si>
  <si>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</si>
  <si>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</si>
  <si>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</si>
  <si>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</si>
  <si>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</si>
  <si>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</si>
  <si>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</si>
  <si>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</si>
  <si>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</si>
  <si>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</si>
  <si>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</si>
  <si>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</si>
  <si>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</si>
  <si>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</si>
  <si>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</si>
  <si>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</si>
  <si>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</si>
  <si>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</si>
  <si>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</si>
  <si>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</si>
  <si>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</si>
  <si>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</si>
  <si>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</si>
  <si>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</si>
  <si>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</si>
  <si>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</si>
  <si>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</si>
  <si>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</si>
  <si>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</si>
  <si>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</si>
  <si>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</si>
  <si>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</si>
  <si>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</si>
  <si>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</si>
  <si>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</si>
  <si>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</si>
  <si>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</si>
  <si>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</si>
  <si>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</si>
  <si>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</si>
  <si>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</si>
  <si>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</si>
  <si>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</si>
  <si>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</si>
  <si>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</si>
  <si>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</si>
  <si>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</si>
  <si>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</si>
  <si>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</si>
  <si>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</si>
  <si>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</si>
  <si>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</si>
  <si>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</si>
  <si>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</si>
  <si>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</si>
  <si>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</si>
  <si>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</si>
  <si>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</si>
  <si>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</si>
  <si>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</si>
  <si>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</si>
  <si>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</si>
  <si>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</si>
  <si>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</si>
  <si>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</si>
  <si>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</si>
  <si>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</si>
  <si>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</si>
  <si>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</si>
  <si>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</si>
  <si>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</si>
  <si>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</si>
  <si>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</si>
  <si>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</si>
  <si>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</si>
  <si>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</si>
  <si>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</si>
  <si>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</si>
  <si>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</si>
  <si>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</si>
  <si>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</si>
  <si>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</si>
  <si>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</si>
  <si>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</si>
  <si>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</si>
  <si>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</si>
  <si>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</si>
  <si>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</si>
  <si>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</si>
  <si>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</si>
  <si>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</si>
  <si>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</si>
  <si>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</si>
  <si>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</si>
  <si>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</si>
  <si>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</si>
  <si>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</si>
  <si>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</si>
  <si>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</si>
  <si>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</si>
  <si>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</si>
  <si>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</si>
  <si>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</si>
  <si>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</si>
  <si>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</si>
  <si>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</si>
  <si>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</si>
  <si>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</si>
  <si>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</si>
  <si>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</si>
  <si>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</si>
  <si>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</si>
  <si>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</si>
  <si>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</si>
  <si>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</si>
  <si>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</si>
  <si>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</si>
  <si>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</si>
  <si>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</si>
  <si>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</si>
  <si>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</si>
  <si>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</si>
  <si>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</si>
  <si>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</si>
  <si>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</si>
  <si>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</si>
  <si>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</si>
  <si>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</si>
  <si>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</si>
  <si>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</si>
  <si>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</si>
  <si>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</si>
  <si>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</si>
  <si>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</si>
  <si>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</si>
  <si>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</si>
  <si>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</si>
  <si>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</si>
  <si>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</si>
  <si>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</si>
  <si>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</si>
  <si>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</si>
  <si>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</si>
  <si>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</si>
  <si>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</si>
  <si>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</si>
  <si>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</si>
  <si>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</si>
  <si>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</si>
  <si>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</si>
  <si>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</si>
  <si>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</si>
  <si>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</si>
  <si>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</si>
  <si>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</si>
  <si>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</si>
  <si>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</si>
  <si>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</si>
  <si>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</si>
  <si>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</si>
  <si>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</si>
  <si>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</si>
  <si>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</si>
  <si>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</si>
  <si>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</si>
  <si>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</si>
  <si>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</si>
  <si>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</si>
  <si>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</si>
  <si>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</si>
  <si>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</si>
  <si>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</si>
  <si>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</si>
  <si>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</si>
  <si>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</si>
  <si>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</si>
  <si>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</si>
  <si>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</si>
  <si>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</si>
  <si>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</si>
  <si>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</si>
  <si>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</si>
  <si>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</si>
  <si>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</si>
  <si>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</si>
  <si>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</si>
  <si>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</si>
  <si>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</si>
  <si>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</si>
  <si>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</si>
  <si>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</si>
  <si>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</si>
  <si>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</si>
  <si>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</si>
  <si>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</si>
  <si>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</si>
  <si>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</si>
  <si>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</si>
  <si>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</si>
  <si>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</si>
  <si>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</si>
  <si>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</si>
  <si>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</si>
  <si>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</si>
  <si>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</si>
  <si>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</si>
  <si>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</si>
  <si>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</si>
  <si>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</si>
  <si>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</si>
  <si>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</si>
  <si>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</si>
  <si>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</si>
  <si>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</si>
  <si>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</si>
  <si>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</si>
  <si>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</si>
  <si>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</si>
  <si>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</si>
  <si>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</si>
  <si>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</si>
  <si>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</si>
  <si>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</si>
  <si>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</si>
  <si>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</si>
  <si>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</si>
  <si>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</si>
  <si>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</si>
  <si>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</si>
  <si>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</si>
  <si>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</si>
  <si>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</si>
  <si>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</si>
  <si>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</si>
  <si>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</si>
  <si>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</si>
  <si>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</si>
  <si>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</si>
  <si>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</si>
  <si>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</si>
  <si>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</si>
  <si>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</si>
  <si>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</si>
  <si>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</si>
  <si>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</si>
  <si>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</si>
  <si>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</si>
  <si>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</si>
  <si>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</si>
  <si>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</si>
  <si>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</si>
  <si>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</si>
  <si>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</si>
  <si>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</si>
  <si>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</si>
  <si>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</si>
  <si>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</si>
  <si>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</si>
  <si>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</si>
  <si>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</si>
  <si>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</si>
  <si>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</si>
  <si>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</si>
  <si>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</si>
  <si>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</si>
  <si>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</si>
  <si>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</si>
  <si>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</si>
  <si>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</si>
  <si>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</si>
  <si>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</si>
  <si>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</si>
  <si>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</si>
  <si>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</si>
  <si>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</si>
  <si>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</si>
  <si>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</si>
  <si>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</si>
  <si>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</si>
  <si>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</si>
  <si>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</si>
  <si>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</si>
  <si>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</si>
  <si>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</si>
  <si>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</si>
  <si>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</si>
  <si>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</si>
  <si>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</si>
  <si>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</si>
  <si>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</si>
  <si>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</si>
  <si>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</si>
  <si>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</si>
  <si>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</si>
  <si>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</si>
  <si>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</si>
  <si>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</si>
  <si>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</si>
  <si>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</si>
  <si>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</si>
  <si>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</si>
  <si>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</si>
  <si>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</si>
  <si>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</si>
  <si>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</si>
  <si>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</si>
  <si>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</si>
  <si>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</si>
  <si>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</si>
  <si>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</si>
  <si>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</si>
  <si>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</si>
  <si>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</si>
  <si>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</si>
  <si>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</si>
  <si>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</si>
  <si>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</si>
  <si>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</si>
  <si>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</si>
  <si>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</si>
  <si>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</si>
  <si>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</si>
  <si>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</si>
  <si>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</si>
  <si>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</si>
  <si>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</si>
  <si>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</si>
  <si>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</si>
  <si>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</si>
  <si>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</si>
  <si>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</si>
  <si>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</si>
  <si>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</si>
  <si>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</si>
  <si>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</si>
  <si>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</si>
  <si>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</si>
  <si>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</si>
  <si>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</si>
  <si>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</si>
  <si>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</si>
  <si>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</si>
  <si>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</si>
  <si>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</si>
  <si>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</si>
  <si>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</si>
  <si>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</si>
  <si>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</si>
  <si>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</si>
  <si>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</si>
  <si>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</si>
  <si>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</si>
  <si>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</si>
  <si>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</si>
  <si>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</si>
  <si>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</si>
  <si>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</si>
  <si>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</si>
  <si>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</si>
  <si>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</si>
  <si>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</si>
  <si>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</si>
  <si>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</si>
  <si>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</si>
  <si>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</si>
  <si>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</si>
  <si>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</si>
  <si>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</si>
  <si>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</si>
  <si>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</si>
  <si>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</si>
  <si>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</si>
  <si>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</si>
  <si>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</si>
  <si>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</si>
  <si>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</si>
  <si>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</si>
  <si>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</si>
  <si>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</si>
  <si>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</si>
  <si>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</si>
  <si>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</si>
  <si>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</si>
  <si>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</si>
  <si>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</si>
  <si>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</si>
  <si>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</si>
  <si>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</si>
  <si>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</si>
  <si>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</si>
  <si>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</si>
  <si>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</si>
  <si>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</si>
  <si>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</si>
  <si>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</si>
  <si>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</si>
  <si>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</si>
  <si>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</si>
  <si>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</si>
  <si>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</si>
  <si>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</si>
  <si>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</si>
  <si>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</si>
  <si>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</si>
  <si>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</si>
  <si>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</si>
  <si>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</si>
  <si>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</si>
  <si>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</si>
  <si>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</si>
  <si>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</si>
  <si>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</si>
  <si>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</si>
  <si>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</si>
  <si>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</si>
  <si>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</si>
  <si>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</si>
  <si>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</si>
  <si>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</si>
  <si>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</si>
  <si>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</si>
  <si>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</si>
  <si>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</si>
  <si>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</si>
  <si>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</si>
  <si>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</si>
  <si>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</si>
  <si>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</si>
  <si>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</si>
  <si>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</si>
  <si>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</si>
  <si>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</si>
  <si>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</si>
  <si>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</si>
  <si>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</si>
  <si>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</si>
  <si>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</si>
  <si>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</si>
  <si>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</si>
  <si>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</si>
  <si>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</si>
  <si>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</si>
  <si>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</si>
  <si>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</si>
  <si>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</si>
  <si>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</si>
  <si>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</si>
  <si>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</si>
  <si>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</si>
  <si>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</si>
  <si>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</si>
  <si>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</si>
  <si>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</si>
  <si>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</si>
  <si>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</si>
  <si>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</si>
  <si>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</si>
  <si>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</si>
  <si>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</si>
  <si>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</si>
  <si>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</si>
  <si>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</si>
  <si>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</si>
  <si>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</si>
  <si>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</si>
  <si>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</si>
  <si>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</si>
  <si>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</si>
  <si>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</si>
  <si>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</si>
  <si>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</si>
  <si>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</si>
  <si>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</si>
  <si>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</si>
  <si>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</si>
  <si>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</si>
  <si>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</si>
  <si>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</si>
  <si>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</si>
  <si>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</si>
  <si>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</si>
  <si>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</si>
  <si>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</si>
  <si>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</si>
  <si>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</si>
  <si>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</si>
  <si>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</si>
  <si>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</si>
  <si>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</si>
  <si>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</si>
  <si>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</si>
  <si>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</si>
  <si>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</si>
  <si>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</si>
  <si>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</si>
  <si>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</si>
  <si>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</si>
  <si>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</si>
  <si>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</si>
  <si>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</si>
  <si>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</si>
  <si>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</si>
  <si>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</si>
  <si>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</si>
  <si>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</si>
  <si>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</si>
  <si>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</si>
  <si>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</si>
  <si>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</si>
  <si>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</si>
  <si>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</si>
  <si>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</si>
  <si>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</si>
  <si>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</si>
  <si>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</si>
  <si>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</si>
  <si>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</si>
  <si>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</si>
  <si>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</si>
  <si>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</si>
  <si>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</si>
  <si>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</si>
  <si>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</si>
  <si>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</si>
  <si>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</si>
  <si>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</si>
  <si>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</si>
  <si>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</si>
  <si>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</si>
  <si>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</si>
  <si>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</si>
  <si>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</si>
  <si>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</si>
  <si>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</si>
  <si>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</si>
  <si>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</si>
  <si>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</si>
  <si>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</si>
  <si>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</si>
  <si>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</si>
  <si>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</si>
  <si>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</si>
  <si>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</si>
  <si>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</si>
  <si>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</si>
  <si>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</si>
  <si>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</si>
  <si>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</si>
  <si>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</si>
  <si>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</si>
  <si>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</si>
  <si>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</si>
  <si>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</si>
  <si>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</si>
  <si>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</si>
  <si>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</si>
  <si>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</si>
  <si>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</si>
  <si>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</si>
  <si>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</si>
  <si>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</si>
  <si>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</si>
  <si>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</si>
  <si>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</si>
  <si>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</si>
  <si>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</si>
  <si>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</si>
  <si>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</si>
  <si>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</si>
  <si>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</si>
  <si>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</si>
  <si>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</si>
  <si>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</si>
  <si>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</si>
  <si>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</si>
  <si>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</si>
  <si>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</si>
  <si>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</si>
  <si>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</si>
  <si>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</si>
  <si>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</si>
  <si>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</si>
  <si>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</si>
  <si>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</si>
  <si>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</si>
  <si>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</si>
  <si>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</si>
  <si>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</si>
  <si>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</si>
  <si>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</si>
  <si>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</si>
  <si>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</si>
  <si>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</si>
  <si>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</si>
  <si>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</si>
  <si>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</si>
  <si>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</si>
  <si>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</si>
  <si>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</si>
  <si>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</si>
  <si>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</si>
  <si>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</si>
  <si>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</si>
  <si>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</si>
  <si>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</si>
  <si>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</si>
  <si>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</si>
  <si>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</si>
  <si>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</si>
  <si>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</si>
  <si>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</si>
  <si>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</si>
  <si>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</si>
  <si>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</si>
  <si>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</si>
  <si>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</si>
  <si>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</si>
  <si>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</si>
  <si>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</si>
  <si>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</si>
  <si>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</si>
  <si>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</si>
  <si>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</si>
  <si>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</si>
  <si>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</si>
  <si>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</si>
  <si>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</si>
  <si>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</si>
  <si>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</si>
  <si>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</si>
  <si>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</si>
  <si>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</si>
  <si>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</si>
  <si>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</si>
  <si>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</si>
  <si>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</si>
  <si>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</si>
  <si>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</si>
  <si>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</si>
  <si>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</si>
  <si>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</si>
  <si>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</si>
  <si>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</si>
  <si>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</si>
  <si>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</si>
  <si>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</si>
  <si>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</si>
  <si>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</si>
  <si>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</si>
  <si>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</si>
  <si>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</si>
  <si>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</si>
  <si>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</si>
  <si>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</si>
  <si>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</si>
  <si>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</si>
  <si>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</si>
  <si>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</si>
  <si>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</si>
  <si>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</si>
  <si>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</si>
  <si>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</si>
  <si>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</si>
  <si>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</si>
  <si>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</si>
  <si>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</si>
  <si>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</si>
  <si>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</si>
  <si>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</si>
  <si>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</si>
  <si>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</si>
  <si>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</si>
  <si>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</si>
  <si>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</si>
  <si>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</si>
  <si>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</si>
  <si>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</si>
  <si>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</si>
  <si>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</si>
  <si>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</si>
  <si>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</si>
  <si>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</si>
  <si>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</si>
  <si>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</si>
  <si>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</si>
  <si>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</si>
  <si>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</si>
  <si>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</si>
  <si>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</si>
  <si>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</si>
  <si>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</si>
  <si>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</si>
  <si>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</si>
  <si>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</si>
  <si>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</si>
  <si>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</si>
  <si>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</si>
  <si>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</si>
  <si>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</si>
  <si>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</si>
  <si>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</si>
  <si>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</si>
  <si>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</si>
  <si>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</si>
  <si>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</si>
  <si>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</si>
  <si>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</si>
  <si>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</si>
  <si>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</si>
  <si>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</si>
  <si>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</si>
  <si>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</si>
  <si>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</si>
  <si>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</si>
  <si>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</si>
  <si>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</si>
  <si>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</si>
  <si>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</si>
  <si>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</si>
  <si>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</si>
  <si>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</si>
  <si>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</si>
  <si>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</si>
  <si>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</si>
  <si>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</si>
  <si>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</si>
  <si>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</si>
  <si>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</si>
  <si>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</si>
  <si>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</si>
  <si>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</si>
  <si>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</si>
  <si>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</si>
  <si>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</si>
  <si>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</si>
  <si>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</si>
  <si>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</si>
  <si>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</si>
  <si>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</si>
  <si>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</si>
  <si>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</si>
  <si>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</si>
  <si>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</si>
  <si>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</si>
  <si>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</si>
  <si>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</si>
  <si>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</si>
  <si>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</si>
  <si>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</si>
  <si>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</si>
  <si>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</si>
  <si>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</si>
  <si>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</si>
  <si>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</si>
  <si>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</si>
  <si>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</si>
  <si>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</si>
  <si>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</si>
  <si>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</si>
  <si>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</si>
  <si>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</si>
  <si>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</si>
  <si>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</si>
  <si>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</si>
  <si>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</si>
  <si>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</si>
  <si>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</si>
  <si>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</si>
  <si>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</si>
  <si>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</si>
  <si>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</si>
  <si>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</si>
  <si>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</si>
  <si>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</si>
  <si>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</si>
  <si>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</si>
  <si>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</si>
  <si>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</si>
  <si>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</si>
  <si>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</si>
  <si>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</si>
  <si>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</si>
  <si>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</si>
  <si>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</si>
  <si>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</si>
  <si>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</si>
  <si>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</si>
  <si>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</si>
  <si>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</si>
  <si>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</si>
  <si>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</si>
  <si>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</si>
  <si>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</si>
  <si>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</si>
  <si>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</si>
  <si>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</si>
  <si>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</si>
  <si>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</si>
  <si>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</si>
  <si>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</si>
  <si>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</si>
  <si>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</si>
  <si>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</si>
  <si>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</si>
  <si>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</si>
  <si>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</si>
  <si>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</si>
  <si>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</si>
  <si>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</si>
  <si>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</si>
  <si>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</si>
  <si>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</si>
  <si>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</si>
  <si>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</si>
  <si>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</si>
  <si>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</si>
  <si>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</si>
  <si>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</si>
  <si>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</si>
  <si>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</si>
  <si>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</si>
  <si>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</si>
  <si>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</si>
  <si>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</si>
  <si>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</si>
  <si>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</si>
  <si>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</si>
  <si>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</si>
  <si>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</si>
  <si>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</si>
  <si>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</si>
  <si>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</si>
  <si>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</si>
  <si>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</si>
  <si>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</si>
  <si>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</si>
  <si>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</si>
  <si>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</si>
  <si>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</si>
  <si>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</si>
  <si>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</si>
  <si>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</si>
  <si>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</si>
  <si>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</si>
  <si>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</si>
  <si>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</si>
  <si>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</si>
  <si>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</si>
  <si>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</si>
  <si>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</si>
  <si>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</si>
  <si>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</si>
  <si>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</si>
  <si>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</si>
  <si>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</si>
  <si>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</si>
  <si>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</si>
  <si>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</si>
  <si>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</si>
  <si>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</si>
  <si>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</si>
  <si>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</si>
  <si>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</si>
  <si>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</si>
  <si>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</si>
  <si>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</si>
  <si>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</si>
  <si>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</si>
  <si>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</si>
  <si>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</si>
  <si>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</si>
  <si>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</si>
  <si>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</si>
  <si>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</si>
  <si>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</si>
  <si>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</si>
  <si>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</si>
  <si>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</si>
  <si>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</si>
  <si>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</si>
  <si>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</si>
  <si>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</si>
  <si>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</si>
  <si>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</si>
  <si>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</si>
  <si>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</si>
  <si>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</si>
  <si>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</si>
  <si>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</si>
  <si>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</si>
  <si>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</si>
  <si>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</si>
  <si>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</si>
  <si>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</si>
  <si>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</si>
  <si>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</si>
  <si>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</si>
  <si>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</si>
  <si>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</si>
  <si>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</si>
  <si>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</si>
  <si>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</si>
  <si>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</si>
  <si>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</si>
  <si>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</si>
  <si>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</si>
  <si>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</si>
  <si>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</si>
  <si>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</si>
  <si>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</si>
  <si>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</si>
  <si>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</si>
  <si>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</si>
  <si>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</si>
  <si>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</si>
  <si>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</si>
  <si>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</si>
  <si>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</si>
  <si>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</si>
  <si>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</si>
  <si>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</si>
  <si>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</si>
  <si>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</si>
  <si>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</si>
  <si>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</si>
  <si>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</si>
  <si>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</si>
  <si>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</si>
  <si>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</si>
  <si>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</si>
  <si>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</si>
  <si>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</si>
  <si>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</si>
  <si>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</si>
  <si>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</si>
  <si>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</si>
  <si>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</si>
  <si>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</si>
  <si>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</si>
  <si>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</si>
  <si>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</si>
  <si>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</si>
  <si>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</si>
  <si>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</si>
  <si>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</si>
  <si>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</si>
  <si>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</si>
  <si>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</si>
  <si>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</si>
  <si>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</si>
  <si>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</si>
  <si>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</si>
  <si>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</si>
  <si>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</si>
  <si>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</si>
  <si>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</si>
  <si>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</si>
  <si>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</si>
  <si>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</si>
  <si>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</si>
  <si>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</si>
  <si>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</si>
  <si>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</si>
  <si>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</si>
  <si>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</si>
  <si>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</si>
  <si>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</si>
  <si>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</si>
  <si>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</si>
  <si>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</si>
  <si>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</si>
  <si>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</si>
  <si>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</si>
  <si>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</si>
  <si>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</si>
  <si>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</si>
  <si>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</si>
  <si>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</si>
  <si>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</si>
  <si>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</si>
  <si>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</si>
  <si>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</si>
  <si>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</si>
  <si>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</si>
  <si>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</si>
  <si>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</si>
  <si>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</si>
  <si>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</si>
  <si>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</si>
  <si>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</si>
  <si>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</si>
  <si>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</si>
  <si>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</si>
  <si>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</si>
  <si>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</si>
  <si>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</si>
  <si>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</si>
  <si>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</si>
  <si>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</si>
  <si>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</si>
  <si>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</si>
  <si>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</si>
  <si>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</si>
  <si>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</si>
  <si>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</si>
  <si>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</si>
  <si>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</si>
  <si>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</si>
  <si>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</si>
  <si>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</si>
  <si>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</si>
  <si>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</si>
  <si>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</si>
  <si>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</si>
  <si>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</si>
  <si>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</si>
  <si>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</si>
  <si>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</si>
  <si>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</si>
  <si>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</si>
  <si>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</si>
  <si>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</si>
  <si>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</si>
  <si>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</si>
  <si>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</si>
  <si>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</si>
  <si>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</si>
  <si>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</si>
  <si>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</si>
  <si>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</si>
  <si>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</si>
  <si>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</si>
  <si>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</si>
  <si>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</si>
  <si>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</si>
  <si>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</si>
  <si>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</si>
  <si>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</si>
  <si>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</si>
  <si>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</si>
  <si>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</si>
  <si>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</si>
  <si>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</si>
  <si>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</si>
  <si>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</si>
  <si>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</si>
  <si>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</si>
  <si>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</si>
  <si>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</si>
  <si>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</si>
  <si>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</si>
  <si>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</si>
  <si>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</si>
  <si>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</si>
  <si>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</si>
  <si>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</si>
  <si>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</si>
  <si>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</si>
  <si>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</si>
  <si>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</si>
  <si>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</si>
  <si>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</si>
  <si>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</si>
  <si>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</si>
  <si>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</si>
  <si>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</si>
  <si>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</si>
  <si>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</si>
  <si>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</si>
  <si>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</si>
  <si>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</si>
  <si>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</si>
  <si>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</si>
  <si>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</si>
  <si>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</si>
  <si>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</si>
  <si>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</si>
  <si>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</si>
  <si>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</si>
  <si>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</si>
  <si>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</si>
  <si>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</si>
  <si>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</si>
  <si>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</si>
  <si>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</si>
  <si>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</si>
  <si>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</si>
  <si>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</si>
  <si>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</si>
  <si>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</si>
  <si>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</si>
  <si>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</si>
  <si>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</si>
  <si>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</si>
  <si>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</si>
  <si>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</si>
  <si>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</si>
  <si>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</si>
  <si>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</si>
  <si>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</si>
  <si>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</si>
  <si>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</si>
  <si>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</si>
  <si>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</si>
  <si>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</si>
  <si>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</si>
  <si>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</si>
  <si>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</si>
  <si>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</si>
  <si>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</si>
  <si>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</si>
  <si>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</si>
  <si>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</si>
  <si>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</si>
  <si>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</si>
  <si>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</si>
  <si>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</si>
  <si>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</si>
  <si>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</si>
  <si>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</si>
  <si>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</si>
  <si>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</si>
  <si>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</si>
  <si>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</si>
  <si>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</si>
  <si>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</si>
  <si>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</si>
  <si>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</si>
  <si>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</si>
  <si>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</si>
  <si>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</si>
  <si>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</si>
  <si>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</si>
  <si>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</si>
  <si>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</si>
  <si>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</si>
  <si>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</si>
  <si>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</si>
  <si>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</si>
  <si>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</si>
  <si>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</si>
  <si>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</si>
  <si>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</si>
  <si>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</si>
  <si>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</si>
  <si>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</si>
  <si>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</si>
  <si>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</si>
  <si>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</si>
  <si>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</si>
  <si>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</si>
  <si>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</si>
  <si>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</si>
  <si>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</si>
  <si>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</si>
  <si>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</si>
  <si>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</si>
  <si>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</si>
  <si>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</si>
  <si>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</si>
  <si>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</si>
  <si>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</si>
  <si>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</si>
  <si>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</si>
  <si>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</si>
  <si>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</si>
  <si>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</si>
  <si>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</si>
  <si>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</si>
  <si>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</si>
  <si>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</si>
  <si>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</si>
  <si>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</si>
  <si>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</si>
  <si>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</si>
  <si>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</si>
  <si>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</si>
  <si>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</si>
  <si>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</si>
  <si>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</si>
  <si>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</si>
  <si>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</si>
  <si>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</si>
  <si>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</si>
  <si>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</si>
  <si>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</si>
  <si>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</si>
  <si>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</si>
  <si>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</si>
  <si>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</si>
  <si>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</si>
  <si>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</si>
  <si>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</si>
  <si>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</si>
  <si>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</si>
  <si>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</si>
  <si>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</si>
  <si>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</si>
  <si>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</si>
  <si>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</si>
  <si>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</si>
  <si>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</si>
  <si>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</si>
  <si>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</si>
  <si>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</si>
  <si>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</si>
  <si>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</si>
  <si>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</si>
  <si>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</si>
  <si>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</si>
  <si>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</si>
  <si>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</si>
  <si>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</si>
  <si>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</si>
  <si>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</si>
  <si>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</si>
  <si>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</si>
  <si>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</si>
  <si>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</si>
  <si>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</si>
  <si>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</si>
  <si>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</si>
  <si>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</si>
  <si>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</si>
  <si>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</si>
  <si>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</si>
  <si>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</si>
  <si>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</si>
  <si>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</si>
  <si>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</si>
  <si>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</si>
  <si>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</si>
  <si>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</si>
  <si>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</si>
  <si>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</si>
  <si>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</si>
  <si>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</si>
  <si>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</si>
  <si>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</si>
  <si>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</si>
  <si>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</si>
  <si>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</si>
  <si>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</si>
  <si>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</si>
  <si>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</si>
  <si>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</si>
  <si>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</si>
  <si>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</si>
  <si>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</si>
  <si>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</si>
  <si>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</si>
  <si>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</si>
  <si>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</si>
  <si>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</si>
  <si>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</si>
  <si>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</si>
  <si>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</si>
  <si>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</si>
  <si>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</si>
  <si>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</si>
  <si>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</si>
  <si>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</si>
  <si>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</si>
  <si>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</si>
  <si>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</si>
  <si>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</si>
  <si>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</si>
  <si>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</si>
  <si>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</si>
  <si>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</si>
  <si>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</si>
  <si>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</si>
  <si>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</si>
  <si>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</si>
  <si>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</si>
  <si>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</si>
  <si>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</si>
  <si>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</si>
  <si>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</si>
  <si>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</si>
  <si>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</si>
  <si>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</si>
  <si>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</si>
  <si>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</si>
  <si>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</si>
  <si>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</si>
  <si>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</si>
  <si>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</si>
  <si>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</si>
  <si>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</si>
  <si>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</si>
  <si>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</si>
  <si>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</si>
  <si>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</si>
  <si>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</si>
  <si>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</si>
  <si>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</si>
  <si>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</si>
  <si>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</si>
  <si>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</si>
  <si>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</si>
  <si>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</si>
  <si>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</si>
  <si>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</si>
  <si>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</si>
  <si>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</si>
  <si>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</si>
  <si>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</si>
  <si>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</si>
  <si>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</si>
  <si>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</si>
  <si>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</si>
  <si>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</si>
  <si>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</si>
  <si>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</si>
  <si>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</si>
  <si>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</si>
  <si>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</si>
  <si>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</si>
  <si>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</si>
  <si>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</si>
  <si>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</si>
  <si>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</si>
  <si>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</si>
  <si>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</si>
  <si>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</si>
  <si>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</si>
  <si>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</si>
  <si>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</si>
  <si>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</si>
  <si>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</si>
  <si>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</si>
  <si>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</si>
  <si>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</si>
  <si>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</si>
  <si>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</si>
  <si>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</si>
  <si>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</si>
  <si>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</si>
  <si>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</si>
  <si>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</si>
  <si>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</si>
  <si>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</si>
  <si>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</si>
  <si>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</si>
  <si>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</si>
  <si>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</si>
  <si>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</si>
  <si>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</si>
  <si>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</si>
  <si>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</si>
  <si>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</si>
  <si>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</si>
  <si>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</si>
  <si>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</si>
  <si>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</si>
  <si>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</si>
  <si>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</si>
  <si>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</si>
  <si>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</si>
  <si>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</si>
  <si>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</si>
  <si>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</si>
  <si>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</si>
  <si>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</si>
  <si>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</si>
  <si>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</si>
  <si>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</si>
  <si>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</si>
  <si>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</si>
  <si>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</si>
  <si>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</si>
  <si>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</si>
  <si>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</si>
  <si>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</si>
  <si>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</si>
  <si>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</si>
  <si>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</si>
  <si>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</si>
  <si>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</si>
  <si>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</si>
  <si>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</si>
  <si>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</si>
  <si>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</si>
  <si>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</si>
  <si>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</si>
  <si>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</si>
  <si>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</si>
  <si>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</si>
  <si>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</si>
  <si>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</si>
  <si>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</si>
  <si>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</si>
  <si>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</si>
  <si>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</si>
  <si>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</si>
  <si>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</si>
  <si>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</si>
  <si>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</si>
  <si>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</si>
  <si>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</si>
  <si>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</si>
  <si>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</si>
  <si>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</si>
  <si>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</si>
  <si>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</si>
  <si>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</si>
  <si>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</si>
  <si>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</si>
  <si>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</si>
  <si>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</si>
  <si>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</si>
  <si>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</si>
  <si>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</si>
  <si>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</si>
  <si>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</si>
  <si>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</si>
  <si>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</si>
  <si>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</si>
  <si>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</si>
  <si>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</si>
  <si>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</si>
  <si>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</si>
  <si>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</si>
  <si>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</si>
  <si>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</si>
  <si>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</si>
  <si>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</si>
  <si>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</si>
  <si>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</si>
  <si>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</si>
  <si>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</si>
  <si>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</si>
  <si>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</si>
  <si>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</si>
  <si>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</si>
  <si>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</si>
  <si>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</si>
  <si>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</si>
  <si>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</si>
  <si>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</si>
  <si>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</si>
  <si>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</si>
  <si>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</si>
  <si>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</si>
  <si>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</si>
  <si>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</si>
  <si>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</si>
  <si>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</si>
  <si>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</si>
  <si>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</si>
  <si>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</si>
  <si>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</si>
  <si>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</si>
  <si>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</si>
  <si>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</si>
  <si>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</si>
  <si>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</si>
  <si>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</si>
  <si>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</si>
  <si>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</si>
  <si>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</si>
  <si>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</si>
  <si>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</si>
  <si>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</si>
  <si>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</si>
  <si>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</si>
  <si>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</si>
  <si>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</si>
  <si>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</si>
  <si>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</si>
  <si>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</si>
  <si>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</si>
  <si>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</si>
  <si>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</si>
  <si>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</si>
  <si>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</si>
  <si>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</si>
  <si>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</si>
  <si>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</si>
  <si>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</si>
  <si>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</si>
  <si>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</si>
  <si>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</si>
  <si>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</si>
  <si>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</si>
  <si>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</si>
  <si>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</si>
  <si>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</si>
  <si>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</si>
  <si>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</si>
  <si>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</si>
  <si>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</si>
  <si>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</si>
  <si>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</si>
  <si>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</si>
  <si>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</si>
  <si>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</si>
  <si>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</si>
  <si>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</si>
  <si>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</si>
  <si>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</si>
  <si>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</si>
  <si>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</si>
  <si>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</si>
  <si>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</si>
  <si>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</si>
  <si>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</si>
  <si>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</si>
  <si>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</si>
  <si>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</si>
  <si>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</si>
  <si>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</si>
  <si>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</si>
  <si>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</si>
  <si>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</si>
  <si>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</si>
  <si>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</si>
  <si>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</si>
  <si>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</si>
  <si>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</si>
  <si>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</si>
  <si>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</si>
  <si>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</si>
  <si>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</si>
  <si>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</si>
  <si>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</si>
  <si>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</si>
  <si>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</si>
  <si>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</si>
  <si>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</si>
  <si>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</si>
  <si>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</si>
  <si>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</si>
  <si>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</si>
  <si>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</si>
  <si>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</si>
  <si>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</si>
  <si>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</si>
  <si>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</si>
  <si>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</si>
  <si>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</si>
  <si>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</si>
  <si>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</si>
  <si>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</si>
  <si>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</si>
  <si>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</si>
  <si>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</si>
  <si>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</si>
  <si>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</si>
  <si>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</si>
  <si>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</si>
  <si>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</si>
  <si>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</si>
  <si>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</si>
  <si>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</si>
  <si>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</si>
  <si>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</si>
  <si>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</si>
  <si>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</si>
  <si>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</si>
  <si>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</si>
  <si>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</si>
  <si>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</si>
  <si>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</si>
  <si>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</si>
  <si>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</si>
  <si>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</si>
  <si>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</si>
  <si>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</si>
  <si>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</si>
  <si>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</si>
  <si>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</si>
  <si>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</si>
  <si>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</si>
  <si>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</si>
  <si>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</si>
  <si>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</si>
  <si>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</si>
  <si>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</si>
  <si>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</si>
  <si>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</si>
  <si>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</si>
  <si>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</si>
  <si>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</si>
  <si>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</si>
  <si>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</si>
  <si>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</si>
  <si>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</si>
  <si>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</si>
  <si>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</si>
  <si>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</si>
  <si>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</si>
  <si>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</si>
  <si>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</si>
  <si>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</si>
  <si>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</si>
  <si>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</si>
  <si>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</si>
  <si>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</si>
  <si>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</si>
  <si>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</si>
  <si>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</si>
  <si>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</si>
  <si>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</si>
  <si>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</si>
  <si>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</si>
  <si>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</si>
  <si>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</si>
  <si>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</si>
  <si>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</si>
  <si>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</si>
  <si>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</si>
  <si>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</si>
  <si>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</si>
  <si>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</si>
  <si>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</si>
  <si>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</si>
  <si>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</si>
  <si>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</si>
  <si>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</si>
  <si>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</si>
  <si>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</si>
  <si>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</si>
  <si>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</si>
  <si>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</si>
  <si>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</si>
  <si>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</si>
  <si>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</si>
  <si>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</si>
  <si>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</si>
  <si>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</si>
  <si>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</si>
  <si>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</si>
  <si>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</si>
  <si>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</si>
  <si>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</si>
  <si>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</si>
  <si>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</si>
  <si>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</si>
  <si>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</si>
  <si>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</si>
  <si>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</si>
  <si>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</si>
  <si>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</si>
  <si>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</si>
  <si>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</si>
  <si>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</si>
  <si>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</si>
  <si>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</si>
  <si>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</si>
  <si>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</si>
  <si>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</si>
  <si>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</si>
  <si>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</si>
  <si>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</si>
  <si>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</si>
  <si>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</si>
  <si>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</si>
  <si>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</si>
  <si>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</si>
  <si>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</si>
  <si>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</si>
  <si>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</si>
  <si>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</si>
  <si>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</si>
  <si>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</si>
  <si>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</si>
  <si>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</si>
  <si>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</si>
  <si>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</si>
  <si>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</si>
  <si>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</si>
  <si>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</si>
  <si>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</si>
  <si>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</si>
  <si>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</si>
  <si>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</si>
  <si>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</si>
  <si>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</si>
  <si>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</si>
  <si>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</si>
  <si>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</si>
  <si>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</si>
  <si>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</si>
  <si>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</si>
  <si>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</si>
  <si>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</si>
  <si>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</si>
  <si>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</si>
  <si>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</si>
  <si>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</si>
  <si>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</si>
  <si>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</si>
  <si>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</si>
  <si>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</si>
  <si>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</si>
  <si>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</si>
  <si>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</si>
  <si>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</si>
  <si>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</si>
  <si>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</si>
  <si>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</si>
  <si>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</si>
  <si>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</si>
  <si>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</si>
  <si>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</si>
  <si>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</si>
  <si>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</si>
  <si>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</si>
  <si>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</si>
  <si>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</si>
  <si>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</si>
  <si>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</si>
  <si>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</si>
  <si>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</si>
  <si>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</si>
  <si>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</si>
  <si>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</si>
  <si>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</si>
  <si>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</si>
  <si>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</si>
  <si>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</si>
  <si>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</si>
  <si>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</si>
  <si>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</si>
  <si>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</si>
  <si>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</si>
  <si>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</si>
  <si>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</si>
  <si>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</si>
  <si>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</si>
  <si>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</si>
  <si>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</si>
  <si>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</si>
  <si>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</si>
  <si>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</si>
  <si>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</si>
  <si>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</si>
  <si>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</si>
  <si>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</si>
  <si>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</si>
  <si>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</si>
  <si>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</si>
  <si>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</si>
  <si>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</si>
  <si>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</si>
  <si>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</si>
  <si>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</si>
  <si>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</si>
  <si>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</si>
  <si>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</si>
  <si>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</si>
  <si>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</si>
  <si>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</si>
  <si>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</si>
  <si>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</si>
  <si>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</si>
  <si>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</si>
  <si>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</si>
  <si>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</si>
  <si>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</si>
  <si>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</si>
  <si>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</si>
  <si>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</si>
  <si>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</si>
  <si>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</si>
  <si>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</si>
  <si>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</si>
  <si>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</si>
  <si>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</si>
  <si>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</si>
  <si>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</si>
  <si>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</si>
  <si>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</si>
  <si>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</si>
  <si>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</si>
  <si>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</si>
  <si>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</si>
  <si>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</si>
  <si>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</si>
  <si>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</si>
  <si>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</si>
  <si>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</si>
  <si>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</si>
  <si>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</si>
  <si>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</si>
  <si>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</si>
  <si>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</si>
  <si>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</si>
  <si>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</si>
  <si>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</si>
  <si>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</si>
  <si>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</si>
  <si>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</si>
  <si>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</si>
  <si>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</si>
  <si>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</si>
  <si>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</si>
  <si>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</si>
  <si>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</si>
  <si>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</si>
  <si>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</si>
  <si>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</si>
  <si>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</si>
  <si>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</si>
  <si>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</si>
  <si>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</si>
  <si>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</si>
  <si>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</si>
  <si>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</si>
  <si>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</si>
  <si>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</si>
  <si>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</si>
  <si>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</si>
  <si>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</si>
  <si>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</si>
  <si>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</si>
  <si>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</si>
  <si>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</si>
  <si>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</si>
  <si>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</si>
  <si>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</si>
  <si>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</si>
  <si>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</si>
  <si>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</si>
  <si>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</si>
  <si>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</si>
  <si>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</si>
  <si>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</si>
  <si>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</si>
  <si>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</si>
  <si>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</si>
  <si>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</si>
  <si>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</si>
  <si>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</si>
  <si>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</si>
  <si>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</si>
  <si>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</si>
  <si>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</si>
  <si>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</si>
  <si>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</si>
  <si>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</si>
  <si>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</si>
  <si>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</si>
  <si>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</si>
  <si>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</si>
  <si>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</si>
  <si>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</si>
  <si>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</si>
  <si>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</si>
  <si>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</si>
  <si>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</si>
  <si>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</si>
  <si>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</si>
  <si>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</si>
  <si>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</si>
  <si>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</si>
  <si>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</si>
  <si>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</si>
  <si>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</si>
  <si>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</si>
  <si>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</si>
  <si>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</si>
  <si>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</si>
  <si>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</si>
  <si>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</si>
  <si>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</si>
  <si>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</si>
  <si>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</si>
  <si>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</si>
  <si>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</si>
  <si>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</si>
  <si>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</si>
  <si>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</si>
  <si>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</si>
  <si>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</si>
  <si>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</si>
  <si>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</si>
  <si>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</si>
  <si>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</si>
  <si>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</si>
  <si>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</si>
  <si>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</si>
  <si>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</si>
  <si>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</si>
  <si>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</si>
  <si>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</si>
  <si>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</si>
  <si>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</si>
  <si>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</si>
  <si>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</si>
  <si>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</si>
  <si>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</si>
  <si>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</si>
  <si>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</si>
  <si>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</si>
  <si>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</si>
  <si>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</si>
  <si>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</si>
  <si>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</si>
  <si>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</si>
  <si>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</si>
  <si>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</si>
  <si>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</si>
  <si>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</si>
  <si>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</si>
  <si>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</si>
  <si>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</si>
  <si>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</si>
  <si>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</si>
  <si>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</si>
  <si>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</si>
  <si>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</si>
  <si>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</si>
  <si>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</si>
  <si>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</si>
  <si>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</si>
  <si>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</si>
  <si>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</si>
  <si>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</si>
  <si>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</si>
  <si>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</si>
  <si>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</si>
  <si>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</si>
  <si>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</si>
  <si>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</si>
  <si>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</si>
  <si>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</si>
  <si>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</si>
  <si>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</si>
  <si>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</si>
  <si>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</si>
  <si>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</si>
  <si>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</si>
  <si>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</si>
  <si>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</si>
  <si>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</si>
  <si>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</si>
  <si>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</si>
  <si>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</si>
  <si>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</si>
  <si>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</si>
  <si>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</si>
  <si>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</si>
  <si>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</si>
  <si>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</si>
  <si>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</si>
  <si>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</si>
  <si>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</si>
  <si>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</si>
  <si>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</si>
  <si>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</si>
  <si>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</si>
  <si>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</si>
  <si>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</si>
  <si>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</si>
  <si>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</si>
  <si>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</si>
  <si>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</si>
  <si>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</si>
  <si>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</si>
  <si>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</si>
  <si>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</si>
  <si>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</si>
  <si>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</si>
  <si>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</si>
  <si>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</si>
  <si>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</si>
  <si>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</si>
  <si>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</si>
  <si>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</si>
  <si>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</si>
  <si>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</si>
  <si>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</si>
  <si>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</si>
  <si>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</si>
  <si>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</si>
  <si>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</si>
  <si>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</si>
  <si>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</si>
  <si>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</si>
  <si>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</si>
  <si>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</si>
  <si>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</si>
  <si>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</si>
  <si>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</si>
  <si>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</si>
  <si>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</si>
  <si>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</si>
  <si>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</si>
  <si>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</si>
  <si>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</si>
  <si>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</si>
  <si>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</si>
  <si>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</si>
  <si>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</si>
  <si>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</si>
  <si>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</si>
  <si>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</si>
  <si>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</si>
  <si>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</si>
  <si>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</si>
  <si>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</si>
  <si>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</si>
  <si>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</si>
  <si>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</si>
  <si>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</si>
  <si>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</si>
  <si>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</si>
  <si>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</si>
  <si>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</si>
  <si>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</si>
  <si>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</si>
  <si>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</si>
  <si>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</si>
  <si>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</si>
  <si>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</si>
  <si>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</si>
  <si>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</si>
  <si>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</si>
  <si>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</si>
  <si>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</si>
  <si>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</si>
  <si>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</si>
  <si>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</si>
  <si>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</si>
  <si>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</si>
  <si>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</si>
  <si>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</si>
  <si>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</si>
  <si>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</si>
  <si>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</si>
  <si>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</si>
  <si>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</si>
  <si>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</si>
  <si>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</si>
  <si>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</si>
  <si>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</si>
  <si>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</si>
  <si>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</si>
  <si>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</si>
  <si>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</si>
  <si>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</si>
  <si>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</si>
  <si>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</si>
  <si>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</si>
  <si>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</si>
  <si>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</si>
  <si>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</si>
  <si>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</si>
  <si>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</si>
  <si>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</si>
  <si>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</si>
  <si>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</si>
  <si>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</si>
  <si>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</si>
  <si>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</si>
  <si>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</si>
  <si>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</si>
  <si>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</si>
  <si>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</si>
  <si>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</si>
  <si>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</si>
  <si>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</si>
  <si>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</si>
  <si>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</si>
  <si>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</si>
  <si>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</si>
  <si>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</si>
  <si>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</si>
  <si>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</si>
  <si>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</si>
  <si>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</si>
  <si>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</si>
  <si>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</si>
  <si>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</si>
  <si>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</si>
  <si>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</si>
  <si>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</si>
  <si>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</si>
  <si>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</si>
  <si>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</si>
  <si>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</si>
  <si>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</si>
  <si>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</si>
  <si>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</si>
  <si>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</si>
  <si>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</si>
  <si>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</si>
  <si>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</si>
  <si>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</si>
  <si>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</si>
  <si>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</si>
  <si>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</si>
  <si>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</si>
  <si>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</si>
  <si>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</si>
  <si>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</si>
  <si>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</si>
  <si>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</si>
  <si>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</si>
  <si>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</si>
  <si>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</si>
  <si>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</si>
  <si>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</si>
  <si>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</si>
  <si>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</si>
  <si>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</si>
  <si>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</si>
  <si>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</si>
  <si>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</si>
  <si>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</si>
  <si>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</si>
  <si>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</si>
  <si>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</si>
  <si>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</si>
  <si>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</si>
  <si>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</si>
  <si>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</si>
  <si>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</si>
  <si>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</si>
  <si>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</si>
  <si>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</si>
  <si>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</si>
  <si>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</si>
  <si>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</si>
  <si>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</si>
  <si>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</si>
  <si>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</si>
  <si>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</si>
  <si>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</si>
  <si>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</si>
  <si>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</si>
  <si>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</si>
  <si>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</si>
  <si>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</si>
  <si>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</si>
  <si>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</si>
  <si>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</si>
  <si>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</si>
  <si>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</si>
  <si>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</si>
  <si>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</si>
  <si>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</si>
  <si>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</si>
  <si>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</si>
  <si>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</si>
  <si>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</si>
  <si>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</si>
  <si>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</si>
  <si>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</si>
  <si>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</si>
  <si>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</si>
  <si>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</si>
  <si>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</si>
  <si>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</si>
  <si>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</si>
  <si>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</si>
  <si>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</si>
  <si>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</si>
  <si>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</si>
  <si>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</si>
  <si>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</si>
  <si>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</si>
  <si>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</si>
  <si>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</si>
  <si>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</si>
  <si>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</si>
  <si>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</si>
  <si>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</si>
  <si>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</si>
  <si>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</si>
  <si>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</si>
  <si>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</si>
  <si>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</si>
  <si>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</si>
  <si>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</si>
  <si>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</si>
  <si>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</si>
  <si>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</si>
  <si>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</si>
  <si>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</si>
  <si>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</si>
  <si>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</si>
  <si>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</si>
  <si>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</si>
  <si>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</si>
  <si>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</si>
  <si>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</si>
  <si>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</si>
  <si>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</si>
  <si>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</si>
  <si>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</si>
  <si>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</si>
  <si>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</si>
  <si>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</si>
  <si>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</si>
  <si>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</si>
  <si>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</si>
  <si>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</si>
  <si>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</si>
  <si>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</si>
  <si>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</si>
  <si>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</si>
  <si>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</si>
  <si>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</si>
  <si>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</si>
  <si>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</si>
  <si>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</si>
  <si>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</si>
  <si>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</si>
  <si>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</si>
  <si>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</si>
  <si>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</si>
  <si>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</si>
  <si>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</si>
  <si>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</si>
  <si>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</si>
  <si>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</si>
  <si>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</si>
  <si>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</si>
  <si>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</si>
  <si>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</si>
  <si>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</si>
  <si>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</si>
  <si>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</si>
  <si>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</si>
  <si>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</si>
  <si>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</si>
  <si>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</si>
  <si>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</si>
  <si>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</si>
  <si>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</si>
  <si>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</si>
  <si>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</si>
  <si>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</si>
  <si>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</si>
  <si>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</si>
  <si>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</si>
  <si>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</si>
  <si>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</si>
  <si>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</si>
  <si>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</si>
  <si>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</si>
  <si>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</si>
  <si>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</si>
  <si>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</si>
  <si>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</si>
  <si>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</si>
  <si>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</si>
  <si>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</si>
  <si>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</si>
  <si>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</si>
  <si>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</si>
  <si>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</si>
  <si>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</si>
  <si>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</si>
  <si>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</si>
  <si>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</si>
  <si>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</si>
  <si>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</si>
  <si>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</si>
  <si>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</si>
  <si>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</si>
  <si>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</si>
  <si>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</si>
  <si>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</si>
  <si>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</si>
  <si>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</si>
  <si>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</si>
  <si>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</si>
  <si>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</si>
  <si>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</si>
  <si>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</si>
  <si>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</si>
  <si>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</si>
  <si>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</si>
  <si>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</si>
  <si>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</si>
  <si>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</si>
  <si>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</si>
  <si>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</si>
  <si>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</si>
  <si>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</si>
  <si>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</si>
  <si>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</si>
  <si>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</si>
  <si>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</si>
  <si>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</si>
  <si>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</si>
  <si>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</si>
  <si>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</si>
  <si>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</si>
  <si>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</si>
  <si>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</si>
  <si>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</si>
  <si>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</si>
  <si>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</si>
  <si>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</si>
  <si>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</si>
  <si>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</si>
  <si>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</si>
  <si>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</si>
  <si>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</si>
  <si>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</si>
  <si>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</si>
  <si>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</si>
  <si>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</si>
  <si>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</si>
  <si>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</si>
  <si>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</si>
  <si>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</si>
  <si>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</si>
  <si>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</si>
  <si>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</si>
  <si>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</si>
  <si>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</si>
  <si>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</si>
  <si>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</si>
  <si>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</si>
  <si>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</si>
  <si>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</si>
  <si>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</si>
  <si>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</si>
  <si>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</si>
  <si>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</si>
  <si>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</si>
  <si>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</si>
  <si>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</si>
  <si>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</si>
  <si>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</si>
  <si>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</si>
  <si>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</si>
  <si>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</si>
  <si>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</si>
  <si>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</si>
  <si>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</si>
  <si>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</si>
  <si>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</si>
  <si>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</si>
  <si>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</si>
  <si>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</si>
  <si>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</si>
  <si>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</si>
  <si>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</si>
  <si>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</si>
  <si>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</si>
  <si>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</si>
  <si>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</si>
  <si>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</si>
  <si>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</si>
  <si>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</si>
  <si>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</si>
  <si>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</si>
  <si>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</si>
  <si>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</si>
  <si>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</si>
  <si>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</si>
  <si>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</si>
  <si>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</si>
  <si>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</si>
  <si>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</si>
  <si>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</si>
  <si>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</si>
  <si>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</si>
  <si>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</si>
  <si>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</si>
  <si>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</si>
  <si>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</si>
  <si>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</si>
  <si>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</si>
  <si>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</si>
  <si>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</si>
  <si>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</si>
  <si>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</si>
  <si>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</si>
  <si>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</si>
  <si>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</si>
  <si>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</si>
  <si>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</si>
  <si>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</si>
  <si>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</si>
  <si>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</si>
  <si>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</si>
  <si>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</si>
  <si>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</si>
  <si>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</si>
  <si>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</si>
  <si>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</si>
  <si>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</si>
  <si>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</si>
  <si>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</si>
  <si>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</si>
  <si>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</si>
  <si>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</si>
  <si>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</si>
  <si>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</si>
  <si>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</si>
  <si>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</si>
  <si>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</si>
  <si>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</si>
  <si>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</si>
  <si>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</si>
  <si>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</si>
  <si>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</si>
  <si>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</si>
  <si>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</si>
  <si>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</si>
  <si>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</si>
  <si>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</si>
  <si>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</si>
  <si>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</si>
  <si>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</si>
  <si>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</si>
  <si>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</si>
  <si>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</si>
  <si>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</si>
  <si>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</si>
  <si>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</si>
  <si>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</si>
  <si>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</si>
  <si>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</si>
  <si>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</si>
  <si>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</si>
  <si>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</si>
  <si>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</si>
  <si>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</si>
  <si>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</si>
  <si>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</si>
  <si>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</si>
  <si>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</si>
  <si>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</si>
  <si>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</si>
  <si>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</si>
  <si>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</si>
  <si>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</si>
  <si>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</si>
  <si>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</si>
  <si>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</si>
  <si>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</si>
  <si>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</si>
  <si>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</si>
  <si>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</si>
  <si>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</si>
  <si>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</si>
  <si>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</si>
  <si>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</si>
  <si>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</si>
  <si>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</si>
  <si>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</si>
  <si>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</si>
  <si>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</si>
  <si>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</si>
  <si>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</si>
  <si>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</si>
  <si>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</si>
  <si>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</si>
  <si>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</si>
  <si>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</si>
  <si>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</si>
  <si>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</si>
  <si>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</si>
  <si>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</si>
  <si>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</si>
  <si>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</si>
  <si>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</si>
  <si>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</si>
  <si>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</si>
  <si>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</si>
  <si>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</si>
  <si>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</si>
  <si>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</si>
  <si>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</si>
  <si>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</si>
  <si>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</si>
  <si>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</si>
  <si>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</si>
  <si>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</si>
  <si>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</si>
  <si>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</si>
  <si>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</si>
  <si>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</si>
  <si>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</si>
  <si>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</si>
  <si>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</si>
  <si>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</si>
  <si>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</si>
  <si>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</si>
  <si>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</si>
  <si>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</si>
  <si>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</si>
  <si>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</si>
  <si>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</si>
  <si>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</si>
  <si>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</si>
  <si>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</si>
  <si>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</si>
  <si>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</si>
  <si>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</si>
  <si>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</si>
  <si>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</si>
  <si>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</si>
  <si>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</si>
  <si>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</si>
  <si>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</si>
  <si>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</si>
  <si>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</si>
  <si>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</si>
  <si>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</si>
  <si>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</si>
  <si>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</si>
  <si>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</si>
  <si>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</si>
  <si>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</si>
  <si>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</si>
  <si>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</si>
  <si>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</si>
  <si>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</si>
  <si>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</si>
  <si>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</si>
  <si>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</si>
  <si>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</si>
  <si>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</si>
  <si>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</si>
  <si>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</si>
  <si>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</si>
  <si>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</si>
  <si>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</si>
  <si>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</si>
  <si>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</si>
  <si>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</si>
  <si>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</si>
  <si>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</si>
  <si>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</si>
  <si>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</si>
  <si>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</si>
  <si>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</si>
  <si>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</si>
  <si>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</si>
  <si>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</si>
  <si>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</si>
  <si>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</si>
  <si>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</si>
  <si>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</si>
  <si>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</si>
  <si>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</si>
  <si>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</si>
  <si>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</si>
  <si>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</si>
  <si>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</si>
  <si>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</si>
  <si>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</si>
  <si>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</si>
  <si>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</si>
  <si>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</si>
  <si>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</si>
  <si>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</si>
  <si>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</si>
  <si>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</si>
  <si>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</si>
  <si>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</si>
  <si>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</si>
  <si>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</si>
  <si>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</si>
  <si>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</si>
  <si>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</si>
  <si>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</si>
  <si>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</si>
  <si>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</si>
  <si>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</si>
  <si>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</si>
  <si>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</si>
  <si>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</si>
  <si>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</si>
  <si>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</si>
  <si>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</si>
  <si>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</si>
  <si>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</si>
  <si>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</si>
  <si>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</si>
  <si>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</si>
  <si>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</si>
  <si>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</si>
  <si>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</si>
  <si>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</si>
  <si>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</si>
  <si>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</si>
  <si>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</si>
  <si>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</si>
  <si>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</si>
  <si>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</si>
  <si>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</si>
  <si>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</si>
  <si>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</si>
  <si>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</si>
  <si>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</si>
  <si>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</si>
  <si>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</si>
  <si>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</si>
  <si>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</si>
  <si>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</si>
  <si>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</si>
  <si>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</si>
  <si>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</si>
  <si>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</si>
  <si>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</si>
  <si>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</si>
  <si>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</si>
  <si>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</si>
  <si>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</si>
  <si>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</si>
  <si>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</si>
  <si>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</si>
  <si>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</si>
  <si>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</si>
  <si>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</si>
  <si>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</si>
  <si>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</si>
  <si>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</si>
  <si>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</si>
  <si>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</si>
  <si>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</si>
  <si>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</si>
  <si>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</si>
  <si>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</si>
  <si>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</si>
  <si>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</si>
  <si>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</si>
  <si>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</si>
  <si>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</si>
  <si>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</si>
  <si>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</si>
  <si>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</si>
  <si>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</si>
  <si>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</si>
  <si>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</si>
  <si>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</si>
  <si>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</si>
  <si>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</si>
  <si>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</si>
  <si>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</si>
  <si>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</si>
  <si>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</si>
  <si>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</si>
  <si>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</si>
  <si>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</si>
  <si>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</si>
  <si>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</si>
  <si>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</si>
  <si>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</si>
  <si>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</si>
  <si>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</si>
  <si>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</si>
  <si>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</si>
  <si>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</si>
  <si>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</si>
  <si>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</si>
  <si>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</si>
  <si>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</si>
  <si>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</si>
  <si>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</si>
  <si>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</si>
  <si>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</si>
  <si>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</si>
  <si>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</si>
  <si>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</si>
  <si>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</si>
  <si>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</si>
  <si>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</si>
  <si>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</si>
  <si>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</si>
  <si>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</si>
  <si>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</si>
  <si>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</si>
  <si>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</si>
  <si>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</si>
  <si>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</si>
  <si>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</si>
  <si>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</si>
  <si>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</si>
  <si>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</si>
  <si>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</si>
  <si>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</si>
  <si>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</si>
  <si>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</si>
  <si>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</si>
  <si>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</si>
  <si>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</si>
  <si>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</si>
  <si>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</si>
  <si>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</si>
  <si>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</si>
  <si>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</si>
  <si>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</si>
  <si>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</si>
  <si>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</si>
  <si>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</si>
  <si>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</si>
  <si>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</si>
  <si>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</si>
  <si>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</si>
  <si>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</si>
  <si>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</si>
  <si>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</si>
  <si>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</si>
  <si>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</si>
  <si>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</si>
  <si>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</si>
  <si>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</si>
  <si>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</si>
  <si>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</si>
  <si>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</si>
  <si>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</si>
  <si>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</si>
  <si>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</si>
  <si>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</si>
  <si>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</si>
  <si>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</si>
  <si>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</si>
  <si>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</si>
  <si>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</si>
  <si>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</si>
  <si>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</si>
  <si>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</si>
  <si>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</si>
  <si>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</si>
  <si>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</si>
  <si>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</si>
  <si>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</si>
  <si>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</si>
  <si>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</si>
  <si>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</si>
  <si>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</si>
  <si>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</si>
  <si>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</si>
  <si>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</si>
  <si>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</si>
  <si>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</si>
  <si>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</si>
  <si>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</si>
  <si>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</si>
  <si>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</si>
  <si>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</si>
  <si>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</si>
  <si>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</si>
  <si>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</si>
  <si>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</si>
  <si>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</si>
  <si>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</si>
  <si>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</si>
  <si>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</si>
  <si>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</si>
  <si>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</si>
  <si>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</si>
  <si>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</si>
  <si>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</si>
  <si>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</si>
  <si>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</si>
  <si>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</si>
  <si>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</si>
  <si>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</si>
  <si>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</si>
  <si>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</si>
  <si>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</si>
  <si>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</si>
  <si>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</si>
  <si>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</si>
  <si>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</si>
  <si>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</si>
  <si>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</si>
  <si>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</si>
  <si>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</si>
  <si>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</si>
  <si>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</si>
  <si>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</si>
  <si>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</si>
  <si>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</si>
  <si>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</si>
  <si>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</si>
  <si>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</si>
  <si>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</si>
  <si>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</si>
  <si>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</si>
  <si>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</si>
  <si>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</si>
  <si>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</si>
  <si>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</si>
  <si>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</si>
  <si>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</si>
  <si>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</si>
  <si>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</si>
  <si>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</si>
  <si>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</si>
  <si>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</si>
  <si>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</si>
  <si>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</si>
  <si>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</si>
  <si>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</si>
  <si>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</si>
  <si>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</si>
  <si>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</si>
  <si>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</si>
  <si>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</si>
  <si>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</si>
  <si>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</si>
  <si>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</si>
  <si>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</si>
  <si>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</si>
  <si>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</si>
  <si>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</si>
  <si>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</si>
  <si>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</si>
  <si>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</si>
  <si>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</si>
  <si>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</si>
  <si>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</si>
  <si>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</si>
  <si>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</si>
  <si>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</si>
  <si>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</si>
  <si>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</si>
  <si>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</si>
  <si>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</si>
  <si>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</si>
  <si>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</si>
  <si>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</si>
  <si>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</si>
  <si>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</si>
  <si>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</si>
  <si>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</si>
  <si>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</si>
  <si>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</si>
  <si>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</si>
  <si>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</si>
  <si>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</si>
  <si>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</si>
  <si>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</si>
  <si>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</si>
  <si>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</si>
  <si>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</si>
  <si>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</si>
  <si>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</si>
  <si>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</si>
  <si>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</si>
  <si>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</si>
  <si>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</si>
  <si>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</si>
  <si>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</si>
  <si>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</si>
  <si>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</si>
  <si>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</si>
  <si>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</si>
  <si>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</si>
  <si>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</si>
  <si>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</si>
  <si>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</si>
  <si>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</si>
  <si>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</si>
  <si>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</si>
  <si>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</si>
  <si>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</si>
  <si>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</si>
  <si>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</si>
  <si>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</si>
  <si>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</si>
  <si>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</si>
  <si>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</si>
  <si>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</si>
  <si>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</si>
  <si>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</si>
  <si>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</si>
  <si>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</si>
  <si>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</si>
  <si>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</si>
  <si>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</si>
  <si>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</si>
  <si>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</si>
  <si>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</si>
  <si>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</si>
  <si>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</si>
  <si>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</si>
  <si>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</si>
  <si>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</si>
  <si>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</si>
  <si>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</si>
  <si>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</si>
  <si>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</si>
  <si>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</si>
  <si>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</si>
  <si>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</si>
  <si>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</si>
  <si>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</si>
  <si>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</si>
  <si>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</si>
  <si>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</si>
  <si>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</si>
  <si>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</si>
  <si>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</si>
  <si>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</si>
  <si>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</si>
  <si>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</si>
  <si>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</si>
  <si>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</si>
  <si>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</si>
  <si>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</si>
  <si>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</si>
  <si>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</si>
  <si>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</si>
  <si>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</si>
  <si>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</si>
  <si>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</si>
  <si>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</si>
  <si>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</si>
  <si>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</si>
  <si>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</si>
  <si>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</si>
  <si>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</si>
  <si>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</si>
  <si>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</si>
  <si>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</si>
  <si>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</si>
  <si>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</si>
  <si>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</si>
  <si>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</si>
  <si>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</si>
  <si>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</si>
  <si>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</si>
  <si>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</si>
  <si>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</si>
  <si>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</si>
  <si>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</si>
  <si>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</si>
  <si>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</si>
  <si>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</si>
  <si>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</si>
  <si>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</si>
  <si>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</si>
  <si>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</si>
  <si>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</si>
  <si>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</si>
  <si>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</si>
  <si>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</si>
  <si>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</si>
  <si>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</si>
  <si>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</si>
  <si>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</si>
  <si>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</si>
  <si>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</si>
  <si>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</si>
  <si>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</si>
  <si>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</si>
  <si>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</si>
  <si>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</si>
  <si>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</si>
  <si>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</si>
  <si>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</si>
  <si>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</si>
  <si>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</si>
  <si>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</si>
  <si>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</si>
  <si>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</si>
  <si>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</si>
  <si>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</si>
  <si>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</si>
  <si>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</si>
  <si>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</si>
  <si>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</si>
  <si>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</si>
  <si>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</si>
  <si>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</si>
  <si>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</si>
  <si>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</si>
  <si>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</si>
  <si>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</si>
  <si>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</si>
  <si>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</si>
  <si>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</si>
  <si>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</si>
  <si>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</si>
  <si>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</si>
  <si>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</si>
  <si>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</si>
  <si>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</si>
  <si>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</si>
  <si>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</si>
  <si>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</si>
  <si>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</si>
  <si>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</si>
  <si>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</si>
  <si>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</si>
  <si>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</si>
  <si>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</si>
  <si>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</si>
  <si>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</si>
  <si>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</si>
  <si>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</si>
  <si>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</si>
  <si>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</si>
  <si>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</si>
  <si>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</si>
  <si>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</si>
  <si>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</si>
  <si>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</si>
  <si>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</si>
  <si>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</si>
  <si>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</si>
  <si>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</si>
  <si>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</si>
  <si>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</si>
  <si>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</si>
  <si>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</si>
  <si>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</si>
  <si>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</si>
  <si>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</si>
  <si>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</si>
  <si>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</si>
  <si>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</si>
  <si>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</si>
  <si>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</si>
  <si>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</si>
  <si>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</si>
  <si>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</si>
  <si>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</si>
  <si>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</si>
  <si>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</si>
  <si>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</si>
  <si>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</si>
  <si>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</si>
  <si>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</si>
  <si>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</si>
  <si>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</si>
  <si>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</si>
  <si>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</si>
  <si>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</si>
  <si>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</si>
  <si>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</si>
  <si>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</si>
  <si>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</si>
  <si>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</si>
  <si>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</si>
  <si>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</si>
  <si>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</si>
  <si>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</si>
  <si>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</si>
  <si>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</si>
  <si>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</si>
  <si>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</si>
  <si>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</si>
  <si>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</si>
  <si>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</si>
  <si>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</si>
  <si>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</si>
  <si>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</si>
  <si>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</si>
  <si>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</si>
  <si>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</si>
  <si>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</si>
  <si>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</si>
  <si>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</si>
  <si>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</si>
  <si>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</si>
  <si>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</si>
  <si>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</si>
  <si>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</si>
  <si>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</si>
  <si>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</si>
  <si>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</si>
  <si>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</si>
  <si>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</si>
  <si>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</si>
  <si>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</si>
  <si>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</si>
  <si>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</si>
  <si>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</si>
  <si>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</si>
  <si>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</si>
  <si>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</si>
  <si>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</si>
  <si>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</si>
  <si>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</si>
  <si>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</si>
  <si>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</si>
  <si>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</si>
  <si>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</si>
  <si>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</si>
  <si>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</si>
  <si>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</si>
  <si>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</si>
  <si>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</si>
  <si>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</si>
  <si>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</si>
  <si>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</si>
  <si>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</si>
  <si>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</si>
  <si>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</si>
  <si>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</si>
  <si>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</si>
  <si>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</si>
  <si>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</si>
  <si>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</si>
  <si>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</si>
  <si>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</si>
  <si>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</si>
  <si>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</si>
  <si>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</si>
  <si>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</si>
  <si>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</si>
  <si>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</si>
  <si>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</si>
  <si>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</si>
  <si>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</si>
  <si>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</si>
  <si>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</si>
  <si>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</si>
  <si>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</si>
  <si>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</si>
  <si>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</si>
  <si>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</si>
  <si>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</si>
  <si>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</si>
  <si>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</si>
  <si>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</si>
  <si>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</si>
  <si>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</si>
  <si>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</si>
  <si>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</si>
  <si>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</si>
  <si>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</si>
  <si>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</si>
  <si>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</si>
  <si>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</si>
  <si>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</si>
  <si>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</si>
  <si>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</si>
  <si>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</si>
  <si>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</si>
  <si>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</si>
  <si>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</si>
  <si>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</si>
  <si>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</si>
  <si>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</si>
  <si>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</si>
  <si>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</si>
  <si>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</si>
  <si>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</si>
  <si>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</si>
  <si>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</si>
  <si>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</si>
  <si>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</si>
  <si>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</si>
  <si>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</si>
  <si>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</si>
  <si>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</si>
  <si>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</si>
  <si>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</si>
  <si>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</si>
  <si>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</si>
  <si>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</si>
  <si>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</si>
  <si>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</si>
  <si>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</si>
  <si>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</si>
  <si>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</si>
  <si>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</si>
  <si>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</si>
  <si>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</si>
  <si>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</si>
  <si>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</si>
  <si>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</si>
  <si>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</si>
  <si>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</si>
  <si>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</si>
  <si>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</si>
  <si>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</si>
  <si>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</si>
  <si>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</si>
  <si>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</si>
  <si>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</si>
  <si>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</si>
  <si>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</si>
  <si>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</si>
  <si>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</si>
  <si>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</si>
  <si>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</si>
  <si>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</si>
  <si>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</si>
  <si>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</si>
  <si>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</si>
  <si>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</si>
  <si>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</si>
  <si>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</si>
  <si>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</si>
  <si>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</si>
  <si>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</si>
  <si>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</si>
  <si>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</si>
  <si>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</si>
  <si>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</si>
  <si>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</si>
  <si>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</si>
  <si>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</si>
  <si>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</si>
  <si>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</si>
  <si>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</si>
  <si>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</si>
  <si>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</si>
  <si>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</si>
  <si>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</si>
  <si>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</si>
  <si>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</si>
  <si>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</si>
  <si>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</si>
  <si>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</si>
  <si>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</si>
  <si>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</si>
  <si>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</si>
  <si>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</si>
  <si>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</si>
  <si>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</si>
  <si>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</si>
  <si>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</si>
  <si>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</si>
  <si>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</si>
  <si>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</si>
  <si>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</si>
  <si>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</si>
  <si>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</si>
  <si>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</si>
  <si>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</si>
  <si>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</si>
  <si>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</si>
  <si>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</si>
  <si>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</si>
  <si>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</si>
  <si>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</si>
  <si>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</si>
  <si>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</si>
  <si>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</si>
  <si>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</si>
  <si>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</si>
  <si>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</si>
  <si>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</si>
  <si>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</si>
  <si>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</si>
  <si>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</si>
  <si>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</si>
  <si>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</si>
  <si>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</si>
  <si>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</si>
  <si>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</si>
  <si>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</si>
  <si>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</si>
  <si>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</si>
  <si>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</si>
  <si>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</si>
  <si>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</si>
  <si>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</si>
  <si>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</si>
  <si>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</si>
  <si>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</si>
  <si>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</si>
  <si>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</si>
  <si>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</si>
  <si>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</si>
  <si>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</si>
  <si>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</si>
  <si>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</si>
  <si>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</si>
  <si>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</si>
  <si>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</si>
  <si>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</si>
  <si>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</si>
  <si>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</si>
  <si>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</si>
  <si>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</si>
  <si>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</si>
  <si>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</si>
  <si>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</si>
  <si>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</si>
  <si>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</si>
  <si>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</si>
  <si>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</si>
  <si>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</si>
  <si>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</si>
  <si>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</si>
  <si>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</si>
  <si>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</si>
  <si>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</si>
  <si>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</si>
  <si>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</si>
  <si>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</si>
  <si>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</si>
  <si>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</si>
  <si>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</si>
  <si>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</si>
  <si>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</si>
  <si>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</si>
  <si>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</si>
  <si>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</si>
  <si>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</si>
  <si>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</si>
  <si>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</si>
  <si>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</si>
  <si>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</si>
  <si>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</si>
  <si>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</si>
  <si>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</si>
  <si>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</si>
  <si>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</si>
  <si>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</si>
  <si>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</si>
  <si>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</si>
  <si>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</si>
  <si>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</si>
  <si>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</si>
  <si>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</si>
  <si>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</si>
  <si>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</si>
  <si>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</si>
  <si>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</si>
  <si>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</si>
  <si>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</si>
  <si>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</si>
  <si>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</si>
  <si>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</si>
  <si>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</si>
  <si>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</si>
  <si>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</si>
  <si>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</si>
  <si>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</si>
  <si>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</si>
  <si>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</si>
  <si>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</si>
  <si>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</si>
  <si>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</si>
  <si>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</si>
  <si>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</si>
  <si>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</si>
  <si>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</si>
  <si>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</si>
  <si>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</si>
  <si>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</si>
  <si>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</si>
  <si>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</si>
  <si>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</si>
  <si>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</si>
  <si>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</si>
  <si>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</si>
  <si>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</si>
  <si>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</si>
  <si>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</si>
  <si>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</si>
  <si>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</si>
  <si>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</si>
  <si>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</si>
  <si>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</si>
  <si>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</si>
  <si>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</si>
  <si>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</si>
  <si>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</si>
  <si>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</si>
  <si>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</si>
  <si>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</si>
  <si>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</si>
  <si>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</si>
  <si>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</si>
  <si>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</si>
  <si>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</si>
  <si>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</si>
  <si>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</si>
  <si>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</si>
  <si>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</si>
  <si>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</si>
  <si>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</si>
  <si>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</si>
  <si>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</si>
  <si>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</si>
  <si>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</si>
  <si>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</si>
  <si>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</si>
  <si>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</si>
  <si>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</si>
  <si>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</si>
  <si>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</si>
  <si>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</si>
  <si>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</si>
  <si>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</si>
  <si>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</si>
  <si>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</si>
  <si>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</si>
  <si>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</si>
  <si>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</si>
  <si>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</si>
  <si>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</si>
  <si>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</si>
  <si>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</si>
  <si>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</si>
  <si>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</si>
  <si>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</si>
  <si>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</si>
  <si>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</si>
  <si>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</si>
  <si>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</si>
  <si>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</si>
  <si>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</si>
  <si>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</si>
  <si>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</si>
  <si>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</si>
  <si>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</si>
  <si>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</si>
  <si>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</si>
  <si>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</si>
  <si>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</si>
  <si>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</si>
  <si>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</si>
  <si>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</si>
  <si>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</si>
  <si>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</si>
  <si>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</si>
  <si>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</si>
  <si>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</si>
  <si>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</si>
  <si>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</si>
  <si>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</si>
  <si>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</si>
  <si>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</si>
  <si>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</si>
  <si>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</si>
  <si>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</si>
  <si>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</si>
  <si>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</si>
  <si>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</si>
  <si>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</si>
  <si>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</si>
  <si>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</si>
  <si>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</si>
  <si>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</si>
  <si>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</si>
  <si>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</si>
  <si>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</si>
  <si>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</si>
  <si>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</si>
  <si>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</si>
  <si>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</si>
  <si>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</si>
  <si>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</si>
  <si>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</si>
  <si>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</si>
  <si>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</si>
  <si>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</si>
  <si>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</si>
  <si>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</si>
  <si>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</si>
  <si>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</si>
  <si>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</si>
  <si>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</si>
  <si>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</si>
  <si>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</si>
  <si>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</si>
  <si>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</si>
  <si>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</si>
  <si>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</si>
  <si>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</si>
  <si>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</si>
  <si>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</si>
  <si>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</si>
  <si>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</si>
  <si>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</si>
  <si>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</si>
  <si>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</si>
  <si>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</si>
  <si>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</si>
  <si>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</si>
  <si>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</si>
  <si>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</si>
  <si>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</si>
  <si>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</si>
  <si>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</si>
  <si>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</si>
  <si>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</si>
  <si>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</si>
  <si>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</si>
  <si>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</si>
  <si>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</si>
  <si>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</si>
  <si>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</si>
  <si>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</si>
  <si>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</si>
  <si>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</si>
  <si>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</si>
  <si>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</si>
  <si>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</si>
  <si>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</si>
  <si>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</si>
  <si>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</si>
  <si>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</si>
  <si>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</si>
  <si>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</si>
  <si>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</si>
  <si>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</si>
  <si>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</si>
  <si>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</si>
  <si>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</si>
  <si>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</si>
  <si>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</si>
  <si>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</si>
  <si>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</si>
  <si>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</si>
  <si>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</si>
  <si>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</si>
  <si>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</si>
  <si>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</si>
  <si>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</si>
  <si>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</si>
  <si>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</si>
  <si>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</si>
  <si>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</si>
  <si>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</si>
  <si>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</si>
  <si>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</si>
  <si>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</si>
  <si>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</si>
  <si>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</si>
  <si>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</si>
  <si>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</si>
  <si>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</si>
  <si>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</si>
  <si>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</si>
  <si>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</si>
  <si>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</si>
  <si>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</si>
  <si>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</si>
  <si>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</si>
  <si>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</si>
  <si>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</si>
  <si>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</si>
  <si>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</si>
  <si>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</si>
  <si>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</si>
  <si>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</si>
  <si>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</si>
  <si>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</si>
  <si>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</si>
  <si>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</si>
  <si>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</si>
  <si>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</si>
  <si>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</si>
  <si>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</si>
  <si>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</si>
  <si>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</si>
  <si>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</si>
  <si>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</si>
  <si>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</si>
  <si>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</si>
  <si>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</si>
  <si>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</si>
  <si>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</si>
  <si>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</si>
  <si>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</si>
  <si>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</si>
  <si>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</si>
  <si>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</si>
  <si>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</si>
  <si>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</si>
  <si>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</si>
  <si>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</si>
  <si>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</si>
  <si>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</si>
  <si>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</si>
  <si>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</si>
  <si>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</si>
  <si>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</si>
  <si>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</si>
  <si>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</si>
  <si>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</si>
  <si>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</si>
  <si>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</si>
  <si>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</si>
  <si>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</si>
  <si>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</si>
  <si>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</si>
  <si>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</si>
  <si>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</si>
  <si>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</si>
  <si>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</si>
  <si>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</si>
  <si>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</si>
  <si>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</si>
  <si>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</si>
  <si>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</si>
  <si>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</si>
  <si>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</si>
  <si>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</si>
  <si>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</si>
  <si>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</si>
  <si>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</si>
  <si>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</si>
  <si>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</si>
  <si>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</si>
  <si>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</si>
  <si>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</si>
  <si>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</si>
  <si>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</si>
  <si>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</si>
  <si>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</si>
  <si>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</si>
  <si>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</si>
  <si>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</si>
  <si>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</si>
  <si>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</si>
  <si>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</si>
  <si>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</si>
  <si>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</si>
  <si>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</si>
  <si>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</si>
  <si>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</si>
  <si>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</si>
  <si>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</si>
  <si>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</si>
  <si>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</si>
  <si>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</si>
  <si>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</si>
  <si>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</si>
  <si>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</si>
  <si>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</si>
  <si>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</si>
  <si>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</si>
  <si>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</si>
  <si>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</si>
  <si>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</si>
  <si>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</si>
  <si>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</si>
  <si>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</si>
  <si>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</si>
  <si>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</si>
  <si>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</si>
  <si>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</si>
  <si>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</si>
  <si>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</si>
  <si>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</si>
  <si>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</si>
  <si>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</si>
  <si>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</si>
  <si>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</si>
  <si>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</si>
  <si>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</si>
  <si>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</si>
  <si>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</si>
  <si>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</si>
  <si>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</si>
  <si>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</si>
  <si>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</si>
  <si>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</si>
  <si>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</si>
  <si>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</si>
  <si>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</si>
  <si>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</si>
  <si>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</si>
  <si>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</si>
  <si>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</si>
  <si>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</si>
  <si>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</si>
  <si>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</si>
  <si>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</si>
  <si>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</si>
  <si>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</si>
  <si>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</si>
  <si>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</si>
  <si>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</si>
  <si>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</si>
  <si>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</si>
  <si>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</si>
  <si>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</si>
  <si>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</si>
  <si>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</si>
  <si>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</si>
  <si>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</si>
  <si>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</si>
  <si>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</si>
  <si>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</si>
  <si>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</si>
  <si>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</si>
  <si>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</si>
  <si>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</si>
  <si>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</si>
  <si>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</si>
  <si>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</si>
  <si>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</si>
  <si>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</si>
  <si>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</si>
  <si>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</si>
  <si>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</si>
  <si>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</si>
  <si>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</si>
  <si>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</si>
  <si>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</si>
  <si>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</si>
  <si>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</si>
  <si>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</si>
  <si>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</si>
  <si>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</si>
  <si>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</si>
  <si>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</si>
  <si>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</si>
  <si>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</si>
  <si>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</si>
  <si>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</si>
  <si>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</si>
  <si>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</si>
  <si>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</si>
  <si>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</si>
  <si>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</si>
  <si>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</si>
  <si>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</si>
  <si>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</si>
  <si>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</si>
  <si>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</si>
  <si>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</si>
  <si>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</si>
  <si>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</si>
  <si>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</si>
  <si>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</si>
  <si>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</si>
  <si>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</si>
  <si>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</si>
  <si>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</si>
  <si>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</si>
  <si>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</si>
  <si>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</si>
  <si>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</si>
  <si>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</si>
  <si>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</si>
  <si>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</si>
  <si>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</si>
  <si>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</si>
  <si>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</si>
  <si>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</si>
  <si>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</si>
  <si>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</si>
  <si>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</si>
  <si>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</si>
  <si>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</si>
  <si>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</si>
  <si>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</si>
  <si>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</si>
  <si>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</si>
  <si>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</si>
  <si>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</si>
  <si>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</si>
  <si>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</si>
  <si>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</si>
  <si>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</si>
  <si>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</si>
  <si>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</si>
  <si>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</si>
  <si>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</si>
  <si>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</si>
  <si>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</si>
  <si>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</si>
  <si>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</si>
  <si>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</si>
  <si>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</si>
  <si>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</si>
  <si>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</si>
  <si>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</si>
  <si>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</si>
  <si>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</si>
  <si>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</si>
  <si>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</si>
  <si>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</si>
  <si>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</si>
  <si>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</si>
  <si>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</si>
  <si>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</si>
  <si>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</si>
  <si>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</si>
  <si>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</si>
  <si>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</si>
  <si>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</si>
  <si>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</si>
  <si>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</si>
  <si>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</si>
  <si>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</si>
  <si>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</si>
  <si>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</si>
  <si>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</si>
  <si>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</si>
  <si>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</si>
  <si>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</si>
  <si>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</si>
  <si>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</si>
  <si>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</si>
  <si>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</si>
  <si>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</si>
  <si>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</si>
  <si>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</si>
  <si>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</si>
  <si>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</si>
  <si>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</si>
  <si>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</si>
  <si>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</si>
  <si>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</si>
  <si>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</si>
  <si>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</si>
  <si>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</si>
  <si>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</si>
  <si>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</si>
  <si>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</si>
  <si>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</si>
  <si>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</si>
  <si>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</si>
  <si>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</si>
  <si>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</si>
  <si>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</si>
  <si>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</si>
  <si>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</si>
  <si>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</si>
  <si>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</si>
  <si>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</si>
  <si>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</si>
  <si>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</si>
  <si>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</si>
  <si>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</si>
  <si>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</si>
  <si>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</si>
  <si>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</si>
  <si>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</si>
  <si>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</si>
  <si>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</si>
  <si>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</si>
  <si>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</si>
  <si>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</si>
  <si>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</si>
  <si>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</si>
  <si>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</si>
  <si>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</si>
  <si>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</si>
  <si>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</si>
  <si>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</si>
  <si>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</si>
  <si>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</si>
  <si>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</si>
  <si>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</si>
  <si>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</si>
  <si>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</si>
  <si>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</si>
  <si>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</si>
  <si>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</si>
  <si>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</si>
  <si>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</si>
  <si>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</si>
  <si>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</si>
  <si>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</si>
  <si>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</si>
  <si>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</si>
  <si>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</si>
  <si>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</si>
  <si>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</si>
  <si>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</si>
  <si>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</si>
  <si>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</si>
  <si>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</si>
  <si>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</si>
  <si>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</si>
  <si>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</si>
  <si>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</si>
  <si>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</si>
  <si>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</si>
  <si>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</si>
  <si>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</si>
  <si>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</si>
  <si>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</si>
  <si>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</si>
  <si>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</si>
  <si>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</si>
  <si>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</si>
  <si>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</si>
  <si>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</si>
  <si>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</si>
  <si>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</si>
  <si>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</si>
  <si>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</si>
  <si>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</si>
  <si>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</si>
  <si>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</si>
  <si>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</si>
  <si>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</si>
  <si>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</si>
  <si>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</si>
  <si>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</si>
  <si>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</si>
  <si>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</si>
  <si>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</si>
  <si>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</si>
  <si>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</si>
  <si>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</si>
  <si>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</si>
  <si>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</si>
  <si>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</si>
  <si>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</si>
  <si>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</si>
  <si>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</si>
  <si>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</si>
  <si>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</si>
  <si>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</si>
  <si>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</si>
  <si>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</si>
  <si>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</si>
  <si>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</si>
  <si>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</si>
  <si>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</si>
  <si>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</si>
  <si>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</si>
  <si>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</si>
  <si>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</si>
  <si>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</si>
  <si>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</si>
  <si>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</si>
  <si>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</si>
  <si>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</si>
  <si>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</si>
  <si>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</si>
  <si>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</si>
  <si>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</si>
  <si>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</si>
  <si>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</si>
  <si>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</si>
  <si>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</si>
  <si>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</si>
  <si>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</si>
  <si>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</si>
  <si>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</si>
  <si>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</si>
  <si>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</si>
  <si>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</si>
  <si>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</si>
  <si>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</si>
  <si>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</si>
  <si>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</si>
  <si>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</si>
  <si>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</si>
  <si>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</si>
  <si>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</si>
  <si>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</si>
  <si>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</si>
  <si>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</si>
  <si>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</si>
  <si>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</si>
  <si>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</si>
  <si>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</si>
  <si>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</si>
  <si>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</si>
  <si>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</si>
  <si>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</si>
  <si>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</si>
  <si>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</si>
  <si>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</si>
  <si>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</si>
  <si>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</si>
  <si>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</si>
  <si>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</si>
  <si>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</si>
  <si>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</si>
  <si>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</si>
  <si>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</si>
  <si>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</si>
  <si>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</si>
  <si>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</si>
  <si>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</si>
  <si>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</si>
  <si>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</si>
  <si>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</si>
  <si>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</si>
  <si>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</si>
  <si>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</si>
  <si>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</si>
  <si>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</si>
  <si>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</si>
  <si>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</si>
  <si>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</si>
  <si>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</si>
  <si>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</si>
  <si>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</si>
  <si>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</si>
  <si>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</si>
  <si>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</si>
  <si>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</si>
  <si>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</si>
  <si>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</si>
  <si>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</si>
  <si>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</si>
  <si>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</si>
  <si>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</si>
  <si>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</si>
  <si>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</si>
  <si>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</si>
  <si>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</si>
  <si>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</si>
  <si>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</si>
  <si>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</si>
  <si>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</si>
  <si>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</si>
  <si>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</si>
  <si>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</si>
  <si>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</si>
  <si>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</si>
  <si>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</si>
  <si>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</si>
  <si>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</si>
  <si>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</si>
  <si>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</si>
  <si>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</si>
  <si>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</si>
  <si>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</si>
  <si>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</si>
  <si>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</si>
  <si>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</si>
  <si>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</si>
  <si>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</si>
  <si>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</si>
  <si>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</si>
  <si>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</si>
  <si>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</si>
  <si>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</si>
  <si>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</si>
  <si>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</si>
  <si>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</si>
  <si>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</si>
  <si>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</si>
  <si>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</si>
  <si>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</si>
  <si>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</si>
  <si>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</si>
  <si>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</si>
  <si>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</si>
  <si>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</si>
  <si>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</si>
  <si>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</si>
  <si>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</si>
  <si>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</si>
  <si>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</si>
  <si>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</si>
  <si>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</si>
  <si>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</si>
  <si>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</si>
  <si>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</si>
  <si>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</si>
  <si>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</si>
  <si>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</si>
  <si>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</si>
  <si>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</si>
  <si>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</si>
  <si>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</si>
  <si>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</si>
  <si>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</si>
  <si>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</si>
  <si>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</si>
  <si>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</si>
  <si>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</si>
  <si>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</si>
  <si>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</si>
  <si>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</si>
  <si>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</si>
  <si>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</si>
  <si>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</si>
  <si>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</si>
  <si>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</si>
  <si>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</si>
  <si>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</si>
  <si>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</si>
  <si>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</si>
  <si>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</si>
  <si>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</si>
  <si>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</si>
  <si>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</si>
  <si>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</si>
  <si>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</si>
  <si>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</si>
  <si>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</si>
  <si>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</si>
  <si>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</si>
  <si>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</si>
  <si>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</si>
  <si>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</si>
  <si>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</si>
  <si>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</si>
  <si>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</si>
  <si>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</si>
  <si>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</si>
  <si>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</si>
  <si>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</si>
  <si>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</si>
  <si>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</si>
  <si>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</si>
  <si>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</si>
  <si>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</si>
  <si>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</si>
  <si>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</si>
  <si>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</si>
  <si>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</si>
  <si>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</si>
  <si>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</si>
  <si>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</si>
  <si>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</si>
  <si>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</si>
  <si>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</si>
  <si>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</si>
  <si>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</si>
  <si>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</si>
  <si>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</si>
  <si>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</si>
  <si>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</si>
  <si>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</si>
  <si>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</si>
  <si>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</si>
  <si>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</si>
  <si>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</si>
  <si>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</si>
  <si>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</si>
  <si>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</si>
  <si>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</si>
  <si>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</si>
  <si>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</si>
  <si>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</si>
  <si>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</si>
  <si>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</si>
  <si>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</si>
  <si>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</si>
  <si>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</si>
  <si>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</si>
  <si>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</si>
  <si>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</si>
  <si>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</si>
  <si>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</si>
  <si>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</si>
  <si>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</si>
  <si>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</si>
  <si>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</si>
  <si>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</si>
  <si>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</si>
  <si>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</si>
  <si>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</si>
  <si>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</si>
  <si>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</si>
  <si>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</si>
  <si>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</si>
  <si>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</si>
  <si>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</si>
  <si>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</si>
  <si>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</si>
  <si>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</si>
  <si>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</si>
  <si>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</si>
  <si>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</si>
  <si>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</si>
  <si>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</si>
  <si>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</si>
  <si>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</si>
  <si>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</si>
  <si>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</si>
  <si>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</si>
  <si>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</si>
  <si>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</si>
  <si>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</si>
  <si>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</si>
  <si>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</si>
  <si>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</si>
  <si>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</si>
  <si>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</si>
  <si>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</si>
  <si>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</si>
  <si>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</si>
  <si>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</si>
  <si>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</si>
  <si>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</si>
  <si>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</si>
  <si>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</si>
  <si>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</si>
  <si>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</si>
  <si>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</si>
  <si>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</si>
  <si>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</si>
  <si>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</si>
  <si>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</si>
  <si>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</si>
  <si>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</si>
  <si>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</si>
  <si>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</si>
  <si>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</si>
  <si>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</si>
  <si>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</si>
  <si>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</si>
  <si>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</si>
  <si>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</si>
  <si>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</si>
  <si>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</si>
  <si>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</si>
  <si>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</si>
  <si>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</si>
  <si>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</si>
  <si>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</si>
  <si>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</si>
  <si>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</si>
  <si>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</si>
  <si>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</si>
  <si>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</si>
  <si>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</si>
  <si>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</si>
  <si>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</si>
  <si>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</si>
  <si>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</si>
  <si>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</si>
  <si>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</si>
  <si>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</si>
  <si>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</si>
  <si>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</si>
  <si>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</si>
  <si>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</si>
  <si>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</si>
  <si>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</si>
  <si>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</si>
  <si>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</si>
  <si>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</si>
  <si>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</si>
  <si>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</si>
  <si>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</si>
  <si>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</si>
  <si>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</si>
  <si>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</si>
  <si>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</si>
  <si>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</si>
  <si>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</si>
  <si>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</si>
  <si>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</si>
  <si>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</si>
  <si>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</si>
  <si>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</si>
  <si>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</si>
  <si>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</si>
  <si>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</si>
  <si>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</si>
  <si>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</si>
  <si>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</si>
  <si>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</si>
  <si>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</si>
  <si>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</si>
  <si>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</si>
  <si>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</si>
  <si>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</si>
  <si>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</si>
  <si>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</si>
  <si>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</si>
  <si>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</si>
  <si>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</si>
  <si>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</si>
  <si>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</si>
  <si>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</si>
  <si>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</si>
  <si>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</si>
  <si>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</si>
  <si>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</si>
  <si>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</si>
  <si>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</si>
  <si>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</si>
  <si>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</si>
  <si>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</si>
  <si>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</si>
  <si>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</si>
  <si>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</si>
  <si>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</si>
  <si>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</si>
  <si>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</si>
  <si>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</si>
  <si>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</si>
  <si>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</si>
  <si>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</si>
  <si>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</si>
  <si>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</si>
  <si>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</si>
  <si>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</si>
  <si>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</si>
  <si>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</si>
  <si>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</si>
  <si>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</si>
  <si>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</si>
  <si>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</si>
  <si>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</si>
  <si>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</si>
  <si>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</si>
  <si>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</si>
  <si>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</si>
  <si>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</si>
  <si>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</si>
  <si>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</si>
  <si>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</si>
  <si>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</si>
  <si>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</si>
  <si>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</si>
  <si>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</si>
  <si>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</si>
  <si>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</si>
  <si>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</si>
  <si>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</si>
  <si>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</si>
  <si>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</si>
  <si>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</si>
  <si>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</si>
  <si>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</si>
  <si>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</si>
  <si>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</si>
  <si>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</si>
  <si>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</si>
  <si>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</si>
  <si>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</si>
  <si>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</si>
  <si>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</si>
  <si>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</si>
  <si>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</si>
  <si>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</si>
  <si>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</si>
  <si>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</si>
  <si>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</si>
  <si>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</si>
  <si>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</si>
  <si>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</si>
  <si>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</si>
  <si>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</si>
  <si>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</si>
  <si>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</si>
  <si>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</si>
  <si>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</si>
  <si>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</si>
  <si>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</si>
  <si>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</si>
  <si>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</si>
  <si>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</si>
  <si>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</si>
  <si>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</si>
  <si>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</si>
  <si>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</si>
  <si>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</si>
  <si>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</si>
  <si>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</si>
  <si>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</si>
  <si>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</si>
  <si>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</si>
  <si>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</si>
  <si>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</si>
  <si>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</si>
  <si>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</si>
  <si>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</si>
  <si>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</si>
  <si>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</si>
  <si>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</si>
  <si>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</si>
  <si>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</si>
  <si>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</si>
  <si>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</si>
  <si>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</si>
  <si>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</si>
  <si>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</si>
  <si>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</si>
  <si>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</si>
  <si>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</si>
  <si>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</si>
  <si>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</si>
  <si>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</si>
  <si>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</si>
  <si>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</si>
  <si>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</si>
  <si>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</si>
  <si>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</si>
  <si>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</si>
  <si>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</si>
  <si>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</si>
  <si>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</si>
  <si>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</si>
  <si>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</si>
  <si>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</si>
  <si>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</si>
  <si>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</si>
  <si>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</si>
  <si>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</si>
  <si>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</si>
  <si>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</si>
  <si>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</si>
  <si>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</si>
  <si>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</si>
  <si>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</si>
  <si>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</si>
  <si>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</si>
  <si>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</si>
  <si>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</si>
  <si>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</si>
  <si>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</si>
  <si>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</si>
  <si>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</si>
  <si>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</si>
  <si>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</si>
  <si>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</si>
  <si>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</si>
  <si>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</si>
  <si>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</si>
  <si>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</si>
  <si>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</si>
  <si>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</si>
  <si>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</si>
  <si>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</si>
  <si>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</si>
  <si>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</si>
  <si>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</si>
  <si>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</si>
  <si>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</si>
  <si>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</si>
  <si>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</si>
  <si>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</si>
  <si>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</si>
  <si>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</si>
  <si>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</si>
  <si>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</si>
  <si>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</si>
  <si>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</si>
  <si>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</si>
  <si>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</si>
  <si>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</si>
  <si>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</si>
  <si>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</si>
  <si>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</si>
  <si>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</si>
  <si>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</si>
  <si>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</si>
  <si>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</si>
  <si>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</si>
  <si>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</si>
  <si>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</si>
  <si>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</si>
  <si>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</si>
  <si>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</si>
  <si>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</si>
  <si>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</si>
  <si>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</si>
  <si>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</si>
  <si>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</si>
  <si>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</si>
  <si>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</si>
  <si>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</si>
  <si>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</si>
  <si>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</si>
  <si>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</si>
  <si>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</si>
  <si>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</si>
  <si>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</si>
  <si>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</si>
  <si>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</si>
  <si>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</si>
  <si>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</si>
  <si>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</si>
  <si>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</si>
  <si>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</si>
  <si>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</si>
  <si>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</si>
  <si>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</si>
  <si>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</si>
  <si>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</si>
  <si>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</si>
  <si>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</si>
  <si>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</si>
  <si>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</si>
  <si>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</si>
  <si>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</si>
  <si>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</si>
  <si>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</si>
  <si>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</si>
  <si>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</si>
  <si>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</si>
  <si>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</si>
  <si>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</si>
  <si>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</si>
  <si>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</si>
  <si>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</si>
  <si>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</si>
  <si>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</si>
  <si>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</si>
  <si>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</si>
  <si>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</si>
  <si>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</si>
  <si>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</si>
  <si>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</si>
  <si>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</si>
  <si>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</si>
  <si>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</si>
  <si>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</si>
  <si>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</si>
  <si>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</si>
  <si>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</si>
  <si>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</si>
  <si>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</si>
  <si>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</si>
  <si>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</si>
  <si>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</si>
  <si>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</si>
  <si>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</si>
  <si>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</si>
  <si>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</si>
  <si>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</si>
  <si>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</si>
  <si>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</si>
  <si>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</si>
  <si>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</si>
  <si>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</si>
  <si>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</si>
  <si>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</si>
  <si>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</si>
  <si>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</si>
  <si>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</si>
  <si>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</si>
  <si>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</si>
  <si>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</si>
  <si>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</si>
  <si>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</si>
  <si>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</si>
  <si>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</si>
  <si>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</si>
  <si>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</si>
  <si>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</si>
  <si>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</si>
  <si>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</si>
  <si>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</si>
  <si>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</si>
  <si>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</si>
  <si>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</si>
  <si>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</si>
  <si>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</si>
  <si>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</si>
  <si>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</si>
  <si>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</si>
  <si>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</si>
  <si>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</si>
  <si>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</si>
  <si>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</si>
  <si>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</si>
  <si>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</si>
  <si>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</si>
  <si>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</si>
  <si>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</si>
  <si>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</si>
  <si>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</si>
  <si>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</si>
  <si>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</si>
  <si>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</si>
  <si>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</si>
  <si>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</si>
  <si>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</si>
  <si>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</si>
  <si>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</si>
  <si>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</si>
  <si>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</si>
  <si>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</si>
  <si>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</si>
  <si>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</si>
  <si>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</si>
  <si>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</si>
  <si>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</si>
  <si>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</si>
  <si>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</si>
  <si>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</si>
  <si>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</si>
  <si>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</si>
  <si>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</si>
  <si>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</si>
  <si>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</si>
  <si>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</si>
  <si>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</si>
  <si>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</si>
  <si>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</si>
  <si>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</si>
  <si>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</si>
  <si>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</si>
  <si>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</si>
  <si>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</si>
  <si>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</si>
  <si>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</si>
  <si>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</si>
  <si>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</si>
  <si>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</si>
  <si>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</si>
  <si>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</si>
  <si>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</si>
  <si>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</si>
  <si>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</si>
  <si>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</si>
  <si>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</si>
  <si>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</si>
  <si>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</si>
  <si>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</si>
  <si>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</si>
  <si>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</si>
  <si>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</si>
  <si>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</si>
  <si>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</si>
  <si>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</si>
  <si>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</si>
  <si>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</si>
  <si>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</si>
  <si>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</si>
  <si>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</si>
  <si>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</si>
  <si>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</si>
  <si>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</si>
  <si>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</si>
  <si>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</si>
  <si>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</si>
  <si>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</si>
  <si>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</si>
  <si>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</si>
  <si>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</si>
  <si>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</si>
  <si>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</si>
  <si>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</si>
  <si>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</si>
  <si>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</si>
  <si>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</si>
  <si>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</si>
  <si>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</si>
  <si>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</si>
  <si>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</si>
  <si>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</si>
  <si>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</si>
  <si>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</si>
  <si>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</si>
  <si>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</si>
  <si>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</si>
  <si>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</si>
  <si>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</si>
  <si>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</si>
  <si>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</si>
  <si>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</si>
  <si>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</si>
  <si>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</si>
  <si>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</si>
  <si>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</si>
  <si>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</si>
  <si>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</si>
  <si>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</si>
  <si>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</si>
  <si>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</si>
  <si>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</si>
  <si>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</si>
  <si>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</si>
  <si>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</si>
  <si>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</si>
  <si>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</si>
  <si>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</si>
  <si>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</si>
  <si>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</si>
  <si>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</si>
  <si>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</si>
  <si>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</si>
  <si>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</si>
  <si>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</si>
  <si>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</si>
  <si>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</si>
  <si>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</si>
  <si>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</si>
  <si>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</si>
  <si>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</si>
  <si>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</si>
  <si>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</si>
  <si>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</si>
  <si>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</si>
  <si>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</si>
  <si>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</si>
  <si>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</si>
  <si>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</si>
  <si>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</si>
  <si>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</si>
  <si>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</si>
  <si>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</si>
  <si>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</si>
  <si>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</si>
  <si>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</si>
  <si>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</si>
  <si>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</si>
  <si>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</si>
  <si>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</si>
  <si>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</si>
  <si>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</si>
  <si>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</si>
  <si>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</si>
  <si>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</si>
  <si>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</si>
  <si>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</si>
  <si>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</si>
  <si>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</si>
  <si>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</si>
  <si>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</si>
  <si>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</si>
  <si>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</si>
  <si>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</si>
  <si>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</si>
  <si>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</si>
  <si>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</si>
  <si>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</si>
  <si>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</si>
  <si>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</si>
  <si>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</si>
  <si>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</si>
  <si>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</si>
  <si>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</si>
  <si>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</si>
  <si>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</si>
  <si>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</si>
  <si>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</si>
  <si>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</si>
  <si>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</si>
  <si>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</si>
  <si>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</si>
  <si>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</si>
  <si>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</si>
  <si>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</si>
  <si>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</si>
  <si>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</si>
  <si>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</si>
  <si>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</si>
  <si>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</si>
  <si>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</si>
  <si>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</si>
  <si>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</si>
  <si>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</si>
  <si>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</si>
  <si>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</si>
  <si>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</si>
  <si>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</si>
  <si>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</si>
  <si>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</si>
  <si>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</si>
  <si>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</si>
  <si>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</si>
  <si>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</si>
  <si>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</si>
  <si>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</si>
  <si>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</si>
  <si>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</si>
  <si>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</si>
  <si>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</si>
  <si>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</si>
  <si>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</si>
  <si>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</si>
  <si>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</si>
  <si>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</si>
  <si>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</si>
  <si>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</si>
  <si>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</si>
  <si>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</si>
  <si>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</si>
  <si>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</si>
  <si>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</si>
  <si>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</si>
  <si>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</si>
  <si>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</si>
  <si>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</si>
  <si>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</si>
  <si>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</si>
  <si>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</si>
  <si>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</si>
  <si>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</si>
  <si>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</si>
  <si>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</si>
  <si>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</si>
  <si>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</si>
  <si>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</si>
  <si>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</si>
  <si>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</si>
  <si>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</si>
  <si>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</si>
  <si>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</si>
  <si>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</si>
  <si>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</si>
  <si>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</si>
  <si>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</si>
  <si>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</si>
  <si>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</si>
  <si>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</si>
  <si>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</si>
  <si>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</si>
  <si>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</si>
  <si>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</si>
  <si>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</si>
  <si>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</si>
  <si>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</si>
  <si>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</si>
  <si>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</si>
  <si>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</si>
  <si>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</si>
  <si>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</si>
  <si>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</si>
  <si>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</si>
  <si>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</si>
  <si>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</si>
  <si>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</si>
  <si>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</si>
  <si>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</si>
  <si>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</si>
  <si>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</si>
  <si>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</si>
  <si>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</si>
  <si>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</si>
  <si>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</si>
  <si>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</si>
  <si>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</si>
  <si>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</si>
  <si>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</si>
  <si>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</si>
  <si>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</si>
  <si>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</si>
  <si>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</si>
  <si>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</si>
  <si>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</si>
  <si>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</si>
  <si>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</si>
  <si>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</si>
  <si>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</si>
  <si>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</si>
  <si>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</si>
  <si>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</si>
  <si>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</si>
  <si>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</si>
  <si>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</si>
  <si>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</si>
  <si>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</si>
  <si>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</si>
  <si>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</si>
  <si>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</si>
  <si>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</si>
  <si>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</si>
  <si>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</si>
  <si>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</si>
  <si>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</si>
  <si>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</si>
  <si>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</si>
  <si>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</si>
  <si>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</si>
  <si>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</si>
  <si>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</si>
  <si>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</si>
  <si>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</si>
  <si>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</si>
  <si>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</si>
  <si>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</si>
  <si>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</si>
  <si>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</si>
  <si>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</si>
  <si>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</si>
  <si>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</si>
  <si>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</si>
  <si>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</si>
  <si>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</si>
  <si>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</si>
  <si>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</si>
  <si>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</si>
  <si>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</si>
  <si>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</si>
  <si>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</si>
  <si>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</si>
  <si>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</si>
  <si>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</si>
  <si>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</si>
  <si>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</si>
  <si>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</si>
  <si>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</si>
  <si>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</si>
  <si>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</si>
  <si>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</si>
  <si>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</si>
  <si>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</si>
  <si>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</si>
  <si>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</si>
  <si>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</si>
  <si>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</si>
  <si>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</si>
  <si>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</si>
  <si>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</si>
  <si>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</si>
  <si>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</si>
  <si>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</si>
  <si>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</si>
  <si>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</si>
  <si>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</si>
  <si>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</si>
  <si>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</si>
  <si>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</si>
  <si>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</si>
  <si>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</si>
  <si>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</si>
  <si>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</si>
  <si>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</si>
  <si>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</si>
  <si>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</si>
  <si>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</si>
  <si>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</si>
  <si>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</si>
  <si>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</si>
  <si>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</si>
  <si>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</si>
  <si>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</si>
  <si>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</si>
  <si>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</si>
  <si>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</si>
  <si>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</si>
  <si>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</si>
  <si>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</si>
  <si>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</si>
  <si>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</si>
  <si>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</si>
  <si>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</si>
  <si>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</si>
  <si>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</si>
  <si>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</si>
  <si>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</si>
  <si>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</si>
  <si>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</si>
  <si>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</si>
  <si>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</si>
  <si>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</si>
  <si>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</si>
  <si>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</si>
  <si>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</si>
  <si>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</si>
  <si>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</si>
  <si>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</si>
  <si>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</si>
  <si>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</si>
  <si>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</si>
  <si>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</si>
  <si>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</si>
  <si>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</si>
  <si>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</si>
  <si>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</si>
  <si>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</si>
  <si>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</si>
  <si>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</si>
  <si>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</si>
  <si>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</si>
  <si>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</si>
  <si>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</si>
  <si>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</si>
  <si>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</si>
  <si>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</si>
  <si>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</si>
  <si>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</si>
  <si>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</si>
  <si>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</si>
  <si>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</si>
  <si>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</si>
  <si>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</si>
  <si>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</si>
  <si>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</si>
  <si>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</si>
  <si>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</si>
  <si>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</si>
  <si>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</si>
  <si>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</si>
  <si>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</si>
  <si>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</si>
  <si>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</si>
  <si>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</si>
  <si>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</si>
  <si>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</si>
  <si>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</si>
  <si>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</si>
  <si>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</si>
  <si>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</si>
  <si>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</si>
  <si>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</si>
  <si>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</si>
  <si>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</si>
  <si>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</si>
  <si>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</si>
  <si>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</si>
  <si>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</si>
  <si>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</si>
  <si>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</si>
  <si>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</si>
  <si>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</si>
  <si>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</si>
  <si>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</si>
  <si>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</si>
  <si>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</si>
  <si>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</si>
  <si>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</si>
  <si>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</si>
  <si>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</si>
  <si>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</si>
  <si>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</si>
  <si>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</si>
  <si>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</si>
  <si>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</si>
  <si>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</si>
  <si>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</si>
  <si>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</si>
  <si>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</si>
  <si>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</si>
  <si>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</si>
  <si>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</si>
  <si>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</si>
  <si>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</si>
  <si>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</si>
  <si>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</si>
  <si>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</si>
  <si>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</si>
  <si>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</si>
  <si>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</si>
  <si>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</si>
  <si>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</si>
  <si>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</si>
  <si>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</si>
  <si>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</si>
  <si>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</si>
  <si>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</si>
  <si>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</si>
  <si>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</si>
  <si>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</si>
  <si>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</si>
  <si>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</si>
  <si>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</si>
  <si>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</si>
  <si>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</si>
  <si>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</si>
  <si>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</si>
  <si>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</si>
  <si>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</si>
  <si>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</si>
  <si>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</si>
  <si>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</si>
  <si>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</si>
  <si>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</si>
  <si>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</si>
  <si>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</si>
  <si>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</si>
  <si>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</si>
  <si>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</si>
  <si>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</si>
  <si>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</si>
  <si>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</si>
  <si>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</si>
  <si>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</si>
  <si>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</si>
  <si>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</si>
  <si>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</si>
  <si>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</si>
  <si>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</si>
  <si>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</si>
  <si>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</si>
  <si>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</si>
  <si>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</si>
  <si>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</si>
  <si>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</si>
  <si>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</si>
  <si>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</si>
  <si>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</si>
  <si>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</si>
  <si>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</si>
  <si>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</si>
  <si>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</si>
  <si>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</si>
  <si>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</si>
  <si>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</si>
  <si>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</si>
  <si>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</si>
  <si>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</si>
  <si>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</si>
  <si>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</si>
  <si>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</si>
  <si>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</si>
  <si>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</si>
  <si>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</si>
  <si>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</si>
  <si>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</si>
  <si>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</si>
  <si>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</si>
  <si>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</si>
  <si>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</si>
  <si>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</si>
  <si>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</si>
  <si>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</si>
  <si>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</si>
  <si>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</si>
  <si>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</si>
  <si>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</si>
  <si>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</si>
  <si>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</si>
  <si>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</si>
  <si>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</si>
  <si>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</si>
  <si>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</si>
  <si>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</si>
  <si>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</si>
  <si>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</si>
  <si>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</si>
  <si>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</si>
  <si>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</si>
  <si>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</si>
  <si>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</si>
  <si>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</si>
  <si>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</si>
  <si>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</si>
  <si>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</si>
  <si>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</si>
  <si>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</si>
  <si>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</si>
  <si>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</si>
  <si>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</si>
  <si>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</si>
  <si>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</si>
  <si>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</si>
  <si>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</si>
  <si>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</si>
  <si>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</si>
  <si>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</si>
  <si>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</si>
  <si>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</si>
  <si>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</si>
  <si>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</si>
  <si>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</si>
  <si>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</si>
  <si>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</si>
  <si>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</si>
  <si>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</si>
  <si>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</si>
  <si>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</si>
  <si>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</si>
  <si>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</si>
  <si>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</si>
  <si>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</si>
  <si>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</si>
  <si>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</si>
  <si>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</si>
  <si>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</si>
  <si>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</si>
  <si>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</si>
  <si>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</si>
  <si>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</si>
  <si>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</si>
  <si>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</si>
  <si>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</si>
  <si>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</si>
  <si>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</si>
  <si>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</si>
  <si>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</si>
  <si>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</si>
  <si>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</si>
  <si>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</si>
  <si>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</si>
  <si>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</si>
  <si>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</si>
  <si>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</si>
  <si>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</si>
  <si>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</si>
  <si>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</si>
  <si>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</si>
  <si>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</si>
  <si>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</si>
  <si>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</si>
  <si>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</si>
  <si>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</si>
  <si>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</si>
  <si>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</si>
  <si>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</si>
  <si>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</si>
  <si>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</si>
  <si>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</si>
  <si>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</si>
  <si>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</si>
  <si>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</si>
  <si>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</si>
  <si>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</si>
  <si>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</si>
  <si>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</si>
  <si>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</si>
  <si>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</si>
  <si>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</si>
  <si>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</si>
  <si>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</si>
  <si>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</si>
  <si>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</si>
  <si>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</si>
  <si>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</si>
  <si>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</si>
  <si>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</si>
  <si>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</si>
  <si>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</si>
  <si>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</si>
  <si>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</si>
  <si>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</si>
  <si>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</si>
  <si>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</si>
  <si>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</si>
  <si>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</si>
  <si>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</si>
  <si>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</si>
  <si>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</si>
  <si>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</si>
  <si>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</si>
  <si>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</si>
  <si>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</si>
  <si>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</si>
  <si>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</si>
  <si>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</si>
  <si>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</si>
  <si>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</si>
  <si>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</si>
  <si>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</si>
  <si>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</si>
  <si>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</si>
  <si>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</si>
  <si>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</si>
  <si>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</si>
  <si>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</si>
  <si>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</si>
  <si>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</si>
  <si>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</si>
  <si>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</si>
  <si>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</si>
  <si>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</si>
  <si>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</si>
  <si>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</si>
  <si>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</si>
  <si>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</si>
  <si>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</si>
  <si>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</si>
  <si>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</si>
  <si>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</si>
  <si>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</si>
  <si>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</si>
  <si>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</si>
  <si>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</si>
  <si>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</si>
  <si>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</si>
  <si>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</si>
  <si>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</si>
  <si>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</si>
  <si>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</si>
  <si>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</si>
  <si>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</si>
  <si>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</si>
  <si>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</si>
  <si>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</si>
  <si>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</si>
  <si>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</si>
  <si>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</si>
  <si>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</si>
  <si>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</si>
  <si>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</si>
  <si>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</si>
  <si>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</si>
  <si>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</si>
  <si>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</si>
  <si>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</si>
  <si>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</si>
  <si>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</si>
  <si>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</si>
  <si>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</si>
  <si>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</si>
  <si>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</si>
  <si>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</si>
  <si>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</si>
  <si>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</si>
  <si>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</si>
  <si>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</si>
  <si>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</si>
  <si>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</si>
  <si>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</si>
  <si>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</si>
  <si>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</si>
  <si>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</si>
  <si>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</si>
  <si>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</si>
  <si>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</si>
  <si>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</si>
  <si>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</si>
  <si>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</si>
  <si>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</si>
  <si>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</si>
  <si>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</si>
  <si>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</si>
  <si>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</si>
  <si>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</si>
  <si>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</si>
  <si>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</si>
  <si>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</si>
  <si>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</si>
  <si>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</si>
  <si>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</si>
  <si>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</si>
  <si>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</si>
  <si>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</si>
  <si>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</si>
  <si>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</si>
  <si>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</si>
  <si>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</si>
  <si>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</si>
  <si>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</si>
  <si>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</si>
  <si>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</si>
  <si>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</si>
  <si>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</si>
  <si>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</si>
  <si>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</si>
  <si>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</si>
  <si>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</si>
  <si>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</si>
  <si>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</si>
  <si>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</si>
  <si>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</si>
  <si>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</si>
  <si>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</si>
  <si>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</si>
  <si>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</si>
  <si>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</si>
  <si>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</si>
  <si>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</si>
  <si>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</si>
  <si>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</si>
  <si>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</si>
  <si>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</si>
  <si>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</si>
  <si>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</si>
  <si>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</si>
  <si>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</si>
  <si>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</si>
  <si>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</si>
  <si>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</si>
  <si>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</si>
  <si>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</si>
  <si>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</si>
  <si>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</si>
  <si>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</si>
  <si>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</si>
  <si>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</si>
  <si>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</si>
  <si>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</si>
  <si>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</si>
  <si>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</si>
  <si>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</si>
  <si>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</si>
  <si>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</si>
  <si>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</si>
  <si>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</si>
  <si>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</si>
  <si>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</si>
  <si>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</si>
  <si>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</si>
  <si>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</si>
  <si>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</si>
  <si>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</si>
  <si>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</si>
  <si>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</si>
  <si>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</si>
  <si>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</si>
  <si>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</si>
  <si>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</si>
  <si>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</si>
  <si>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</si>
  <si>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</si>
  <si>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</si>
  <si>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</si>
  <si>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</si>
  <si>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</si>
  <si>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</si>
  <si>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</si>
  <si>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</si>
  <si>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</si>
  <si>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</si>
  <si>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</si>
  <si>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</si>
  <si>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</si>
  <si>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</si>
  <si>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</si>
  <si>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</si>
  <si>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</si>
  <si>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</si>
  <si>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</si>
  <si>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</si>
  <si>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</si>
  <si>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</si>
  <si>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</si>
  <si>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</si>
  <si>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</si>
  <si>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</si>
  <si>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</si>
  <si>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</si>
  <si>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</si>
  <si>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</si>
  <si>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</si>
  <si>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</si>
  <si>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</si>
  <si>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</si>
  <si>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</si>
  <si>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</si>
  <si>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</si>
  <si>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</si>
  <si>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</si>
  <si>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</si>
  <si>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</si>
  <si>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</si>
  <si>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</si>
  <si>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</si>
  <si>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</si>
  <si>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</si>
  <si>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</si>
  <si>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</si>
  <si>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</si>
  <si>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</si>
  <si>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</si>
  <si>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</si>
  <si>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</si>
  <si>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</si>
  <si>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</si>
  <si>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</si>
  <si>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</si>
  <si>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</si>
  <si>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</si>
  <si>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</si>
  <si>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</si>
  <si>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</si>
  <si>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</si>
  <si>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</si>
  <si>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</si>
  <si>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</si>
  <si>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</si>
  <si>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</si>
  <si>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</si>
  <si>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</si>
  <si>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</si>
  <si>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</si>
  <si>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</si>
  <si>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</si>
  <si>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</si>
  <si>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</si>
  <si>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</si>
  <si>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</si>
  <si>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</si>
  <si>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</si>
  <si>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</si>
  <si>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</si>
  <si>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</si>
  <si>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</si>
  <si>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</si>
  <si>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</si>
  <si>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</si>
  <si>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</si>
  <si>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</si>
  <si>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</si>
  <si>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</si>
  <si>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</si>
  <si>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</si>
  <si>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</si>
  <si>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</si>
  <si>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</si>
  <si>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</si>
  <si>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</si>
  <si>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</si>
  <si>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</si>
  <si>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</si>
  <si>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</si>
  <si>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</si>
  <si>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</si>
  <si>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</si>
  <si>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</si>
  <si>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</si>
  <si>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</si>
  <si>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</si>
  <si>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</si>
  <si>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</si>
  <si>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</si>
  <si>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</si>
  <si>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</si>
  <si>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</si>
  <si>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</si>
  <si>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</si>
  <si>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</si>
  <si>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</si>
  <si>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</si>
  <si>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</si>
  <si>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</si>
  <si>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</si>
  <si>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</si>
  <si>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</si>
  <si>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</si>
  <si>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</si>
  <si>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</si>
  <si>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</si>
  <si>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</si>
  <si>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</si>
  <si>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</si>
  <si>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</si>
  <si>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</si>
  <si>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</si>
  <si>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</si>
  <si>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</si>
  <si>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</si>
  <si>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</si>
  <si>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</si>
  <si>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</si>
  <si>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</si>
  <si>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</si>
  <si>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</si>
  <si>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</si>
  <si>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</si>
  <si>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</si>
  <si>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</si>
  <si>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</si>
  <si>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</si>
  <si>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</si>
  <si>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</si>
  <si>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</si>
  <si>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</si>
  <si>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</si>
  <si>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</si>
  <si>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</si>
  <si>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</si>
  <si>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</si>
  <si>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</si>
  <si>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</si>
  <si>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</si>
  <si>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</si>
  <si>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</si>
  <si>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</si>
  <si>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</si>
  <si>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</si>
  <si>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</si>
  <si>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</si>
  <si>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</si>
  <si>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</si>
  <si>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</si>
  <si>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</si>
  <si>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</si>
  <si>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</si>
  <si>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</si>
  <si>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</si>
  <si>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</si>
  <si>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</si>
  <si>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</si>
  <si>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</si>
  <si>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</si>
  <si>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</si>
  <si>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</si>
  <si>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</si>
  <si>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</si>
  <si>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</si>
  <si>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</si>
  <si>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</si>
  <si>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</si>
  <si>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</si>
  <si>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</si>
  <si>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</si>
  <si>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</si>
  <si>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</si>
  <si>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</si>
  <si>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</si>
  <si>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</si>
  <si>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</si>
  <si>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</si>
  <si>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</si>
  <si>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</si>
  <si>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</si>
  <si>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</si>
  <si>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</si>
  <si>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</si>
  <si>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</si>
  <si>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</si>
  <si>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</si>
  <si>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</si>
  <si>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</si>
  <si>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</si>
  <si>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</si>
  <si>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</si>
  <si>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</si>
  <si>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</si>
  <si>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</si>
  <si>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</si>
  <si>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</si>
  <si>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</si>
  <si>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</si>
  <si>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</si>
  <si>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</si>
  <si>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</si>
  <si>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</si>
  <si>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</si>
  <si>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</si>
  <si>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</si>
  <si>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</si>
  <si>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</si>
  <si>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</si>
  <si>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</si>
  <si>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</si>
  <si>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</si>
  <si>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</si>
  <si>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</si>
  <si>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</si>
  <si>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</si>
  <si>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</si>
  <si>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</si>
  <si>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</si>
  <si>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</si>
  <si>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</si>
  <si>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</si>
  <si>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</si>
  <si>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</si>
  <si>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</si>
  <si>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</si>
  <si>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</si>
  <si>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</si>
  <si>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</si>
  <si>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</si>
  <si>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</si>
  <si>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</si>
  <si>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</si>
  <si>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</si>
  <si>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</si>
  <si>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</si>
  <si>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</si>
  <si>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</si>
  <si>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</si>
  <si>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</si>
  <si>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</si>
  <si>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</si>
  <si>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</si>
  <si>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</si>
  <si>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</si>
  <si>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</si>
  <si>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</si>
  <si>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</si>
  <si>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</si>
  <si>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</si>
  <si>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</si>
  <si>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</si>
  <si>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</si>
  <si>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</si>
  <si>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</si>
  <si>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</si>
  <si>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</si>
  <si>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</si>
  <si>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</si>
  <si>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</si>
  <si>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</si>
  <si>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</si>
  <si>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</si>
  <si>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</si>
  <si>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</si>
  <si>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</si>
  <si>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</si>
  <si>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</si>
  <si>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</si>
  <si>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</si>
  <si>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</si>
  <si>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</si>
  <si>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</si>
  <si>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</si>
  <si>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</si>
  <si>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</si>
  <si>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</si>
  <si>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</si>
  <si>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</si>
  <si>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</si>
  <si>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</si>
  <si>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</si>
  <si>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</si>
  <si>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</si>
  <si>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</si>
  <si>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</si>
  <si>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</si>
  <si>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</si>
  <si>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</si>
  <si>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</si>
  <si>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</si>
  <si>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</si>
  <si>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</si>
  <si>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</si>
  <si>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</si>
  <si>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</si>
  <si>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</si>
  <si>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</si>
  <si>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</si>
  <si>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</si>
  <si>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</si>
  <si>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</si>
  <si>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</si>
  <si>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</si>
  <si>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</si>
  <si>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</si>
  <si>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</si>
  <si>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</si>
  <si>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</si>
  <si>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</si>
  <si>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</si>
  <si>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</si>
  <si>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</si>
  <si>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</si>
  <si>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</si>
  <si>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</si>
  <si>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</si>
  <si>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</si>
  <si>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</si>
  <si>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</si>
  <si>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</si>
  <si>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</si>
  <si>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</si>
  <si>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</si>
  <si>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</si>
  <si>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</si>
  <si>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</si>
  <si>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</si>
  <si>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</si>
  <si>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</si>
  <si>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</si>
  <si>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</si>
  <si>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</si>
  <si>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</si>
  <si>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</si>
  <si>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</si>
  <si>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</si>
  <si>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</si>
  <si>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</si>
  <si>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</si>
  <si>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</si>
  <si>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</si>
  <si>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</si>
  <si>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</si>
  <si>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</si>
  <si>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</si>
  <si>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</si>
  <si>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</si>
  <si>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</si>
  <si>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</si>
  <si>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</si>
  <si>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</si>
  <si>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</si>
  <si>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</si>
  <si>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</si>
  <si>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</si>
  <si>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</si>
  <si>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</si>
  <si>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</si>
  <si>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</si>
  <si>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</si>
  <si>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</si>
  <si>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</si>
  <si>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</si>
  <si>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</si>
  <si>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</si>
  <si>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</si>
  <si>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</si>
  <si>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</si>
  <si>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</si>
  <si>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</si>
  <si>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</si>
  <si>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</si>
  <si>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</si>
  <si>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</si>
  <si>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</si>
  <si>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</si>
  <si>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</si>
  <si>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</si>
  <si>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</si>
  <si>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</si>
  <si>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</si>
  <si>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</si>
  <si>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</si>
  <si>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</si>
  <si>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</si>
  <si>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</si>
  <si>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</si>
  <si>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</si>
  <si>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</si>
  <si>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</si>
  <si>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</si>
  <si>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</si>
  <si>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</si>
  <si>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</si>
  <si>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</si>
  <si>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</si>
  <si>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</si>
  <si>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</si>
  <si>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</si>
  <si>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</si>
  <si>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</si>
  <si>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</si>
  <si>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</si>
  <si>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</si>
  <si>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</si>
  <si>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</si>
  <si>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</si>
  <si>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</si>
  <si>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</si>
  <si>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</si>
  <si>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</si>
  <si>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</si>
  <si>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</si>
  <si>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</si>
  <si>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</si>
  <si>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</si>
  <si>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</si>
  <si>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</si>
  <si>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</si>
  <si>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</si>
  <si>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</si>
  <si>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</si>
  <si>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</si>
  <si>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</si>
  <si>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</si>
  <si>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</si>
  <si>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</si>
  <si>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</si>
  <si>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</si>
  <si>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</si>
  <si>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</si>
  <si>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</si>
  <si>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</si>
  <si>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</si>
  <si>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</si>
  <si>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</si>
  <si>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</si>
  <si>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</si>
  <si>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</si>
  <si>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</si>
  <si>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</si>
  <si>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</si>
  <si>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</si>
  <si>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</si>
  <si>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</si>
  <si>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</si>
  <si>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</si>
  <si>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</si>
  <si>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</si>
  <si>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</si>
  <si>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</si>
  <si>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</si>
  <si>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</si>
  <si>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</si>
  <si>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</si>
  <si>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</si>
  <si>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</si>
  <si>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</si>
  <si>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</si>
  <si>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</si>
  <si>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</si>
  <si>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</si>
  <si>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</si>
  <si>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</si>
  <si>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</si>
  <si>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</si>
  <si>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</si>
  <si>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</si>
  <si>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</si>
  <si>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</si>
  <si>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</si>
  <si>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</si>
  <si>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</si>
  <si>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</si>
  <si>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</si>
  <si>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</si>
  <si>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</si>
  <si>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</si>
  <si>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</si>
  <si>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</si>
  <si>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</si>
  <si>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</si>
  <si>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</si>
  <si>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</si>
  <si>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</si>
  <si>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</si>
  <si>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</si>
  <si>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</si>
  <si>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</si>
  <si>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</si>
  <si>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</si>
  <si>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</si>
  <si>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</si>
  <si>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</si>
  <si>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</si>
  <si>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</si>
  <si>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</si>
  <si>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</si>
  <si>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</si>
  <si>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</si>
  <si>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</si>
  <si>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</si>
  <si>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</si>
  <si>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</si>
  <si>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</si>
  <si>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</si>
  <si>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</si>
  <si>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</si>
  <si>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</si>
  <si>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</si>
  <si>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</si>
  <si>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</si>
  <si>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</si>
  <si>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</si>
  <si>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</si>
  <si>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</si>
  <si>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</si>
  <si>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</si>
  <si>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</si>
  <si>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</si>
  <si>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</si>
  <si>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</si>
  <si>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</si>
  <si>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</si>
  <si>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</si>
  <si>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</si>
  <si>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</si>
  <si>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</si>
  <si>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</si>
  <si>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</si>
  <si>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</si>
  <si>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</si>
  <si>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</si>
  <si>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</si>
  <si>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</si>
  <si>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</si>
  <si>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</si>
  <si>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</si>
  <si>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</si>
  <si>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</si>
  <si>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</si>
  <si>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</si>
  <si>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</si>
  <si>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</si>
  <si>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</si>
  <si>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</si>
  <si>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</si>
  <si>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</si>
  <si>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</si>
  <si>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</si>
  <si>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</si>
  <si>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</si>
  <si>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</si>
  <si>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</si>
  <si>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</si>
  <si>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</si>
  <si>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</si>
  <si>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</si>
  <si>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</si>
  <si>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</si>
  <si>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</si>
  <si>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</si>
  <si>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</si>
  <si>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</si>
  <si>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</si>
  <si>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</si>
  <si>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</si>
  <si>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</si>
  <si>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</si>
  <si>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</si>
  <si>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</si>
  <si>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</si>
  <si>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</si>
  <si>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</si>
  <si>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</si>
  <si>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</si>
  <si>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</si>
  <si>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</si>
  <si>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</si>
  <si>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</si>
  <si>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</si>
  <si>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</si>
  <si>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</si>
  <si>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</si>
  <si>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</si>
  <si>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</si>
  <si>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</si>
  <si>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</si>
  <si>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</si>
  <si>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</si>
  <si>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</si>
  <si>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</si>
  <si>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</si>
  <si>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</si>
  <si>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</si>
  <si>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</si>
  <si>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</si>
  <si>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</si>
  <si>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</si>
  <si>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</si>
  <si>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</si>
  <si>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</si>
  <si>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</si>
  <si>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</si>
  <si>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</si>
  <si>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</si>
  <si>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</si>
  <si>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</si>
  <si>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</si>
  <si>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</si>
  <si>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</si>
  <si>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</si>
  <si>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</si>
  <si>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</si>
  <si>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</si>
  <si>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</si>
  <si>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</si>
  <si>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</si>
  <si>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</si>
  <si>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</si>
  <si>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</si>
  <si>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</si>
  <si>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</si>
  <si>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</si>
  <si>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</si>
  <si>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</si>
  <si>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</si>
  <si>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</si>
  <si>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</si>
  <si>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</si>
  <si>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</si>
  <si>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</si>
  <si>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</si>
  <si>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</si>
  <si>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</si>
  <si>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</si>
  <si>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</si>
  <si>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</si>
  <si>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</si>
  <si>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</si>
  <si>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</si>
  <si>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</si>
  <si>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</si>
  <si>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</si>
  <si>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</si>
  <si>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</si>
  <si>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</si>
  <si>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</si>
  <si>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</si>
  <si>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</si>
  <si>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</si>
  <si>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</si>
  <si>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</si>
  <si>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</si>
  <si>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</si>
  <si>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</si>
  <si>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</si>
  <si>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</si>
  <si>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</si>
  <si>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</si>
  <si>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</si>
  <si>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</si>
  <si>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</si>
  <si>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</si>
  <si>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</si>
  <si>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</si>
  <si>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</si>
  <si>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</si>
  <si>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</si>
  <si>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</si>
  <si>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</si>
  <si>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</si>
  <si>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</si>
  <si>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</si>
  <si>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</si>
  <si>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</si>
  <si>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</si>
  <si>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</si>
  <si>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</si>
  <si>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</si>
  <si>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</si>
  <si>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</si>
  <si>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</si>
  <si>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</si>
  <si>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</si>
  <si>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</si>
  <si>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</si>
  <si>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</si>
  <si>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</si>
  <si>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</si>
  <si>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</si>
  <si>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</si>
  <si>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</si>
  <si>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</si>
  <si>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</si>
  <si>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</si>
  <si>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</si>
  <si>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</si>
  <si>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</si>
  <si>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</si>
  <si>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</si>
  <si>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</si>
  <si>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</si>
  <si>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</si>
  <si>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</si>
  <si>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</si>
  <si>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</si>
  <si>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</si>
  <si>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</si>
  <si>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</si>
  <si>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</si>
  <si>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</si>
  <si>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</si>
  <si>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</si>
  <si>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</si>
  <si>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</si>
  <si>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</si>
  <si>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</si>
  <si>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</si>
  <si>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</si>
  <si>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</si>
  <si>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</si>
  <si>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</si>
  <si>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</si>
  <si>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</si>
  <si>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</si>
  <si>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</si>
  <si>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</si>
  <si>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</si>
  <si>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</si>
  <si>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</si>
  <si>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</si>
  <si>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</si>
  <si>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</si>
  <si>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</si>
  <si>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</si>
  <si>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</si>
  <si>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</si>
  <si>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</si>
  <si>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</si>
  <si>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</si>
  <si>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</si>
  <si>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</si>
  <si>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</si>
  <si>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</si>
  <si>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</si>
  <si>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</si>
  <si>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</si>
  <si>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</si>
  <si>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</si>
  <si>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</si>
  <si>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</si>
  <si>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</si>
  <si>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</si>
  <si>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</si>
  <si>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</si>
  <si>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</si>
  <si>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</si>
  <si>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</si>
  <si>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</si>
  <si>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</si>
  <si>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</si>
  <si>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</si>
  <si>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</si>
  <si>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</si>
  <si>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</si>
  <si>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</si>
  <si>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</si>
  <si>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</si>
  <si>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</si>
  <si>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</si>
  <si>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</si>
  <si>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</si>
  <si>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</si>
  <si>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</si>
  <si>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</si>
  <si>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</si>
  <si>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</si>
  <si>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</si>
  <si>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</si>
  <si>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</si>
  <si>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</si>
  <si>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</si>
  <si>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</si>
  <si>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</si>
  <si>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</si>
  <si>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</si>
  <si>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</si>
  <si>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</si>
  <si>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</si>
  <si>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</si>
  <si>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</si>
  <si>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</si>
  <si>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</si>
  <si>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</si>
  <si>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</si>
  <si>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</si>
  <si>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</si>
  <si>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</si>
  <si>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</si>
  <si>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</si>
  <si>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</si>
  <si>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</si>
  <si>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</si>
  <si>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</si>
  <si>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</si>
  <si>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</si>
  <si>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</si>
  <si>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</si>
  <si>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</si>
  <si>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</si>
  <si>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</si>
  <si>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</si>
  <si>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</si>
  <si>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</si>
  <si>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</si>
  <si>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</si>
  <si>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</si>
  <si>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</si>
  <si>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</si>
  <si>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</si>
  <si>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</si>
  <si>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</si>
  <si>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</si>
  <si>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</si>
  <si>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</si>
  <si>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</si>
  <si>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</si>
  <si>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</si>
  <si>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</si>
  <si>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</si>
  <si>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</si>
  <si>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</si>
  <si>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</si>
  <si>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</si>
  <si>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</si>
  <si>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</si>
  <si>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</si>
  <si>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</si>
  <si>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</si>
  <si>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</si>
  <si>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</si>
  <si>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</si>
  <si>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</si>
  <si>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</si>
  <si>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</si>
  <si>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</si>
  <si>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</si>
  <si>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</si>
  <si>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</si>
  <si>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</si>
  <si>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</si>
  <si>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</si>
  <si>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</si>
  <si>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</si>
  <si>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</si>
  <si>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</si>
  <si>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</si>
  <si>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</si>
  <si>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</si>
  <si>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</si>
  <si>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</si>
  <si>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</si>
  <si>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</si>
  <si>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</si>
  <si>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</si>
  <si>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</si>
  <si>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</si>
  <si>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</si>
  <si>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</si>
  <si>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</si>
  <si>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</si>
  <si>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</si>
  <si>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</si>
  <si>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</si>
  <si>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</si>
  <si>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</si>
  <si>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</si>
  <si>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</si>
  <si>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</si>
  <si>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</si>
  <si>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</si>
  <si>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</si>
  <si>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</si>
  <si>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</si>
  <si>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</si>
  <si>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</si>
  <si>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</si>
  <si>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</si>
  <si>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</si>
  <si>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</si>
  <si>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</si>
  <si>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</si>
  <si>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</si>
  <si>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</si>
  <si>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</si>
  <si>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</si>
  <si>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</si>
  <si>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</si>
  <si>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</si>
  <si>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</si>
  <si>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</si>
  <si>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</si>
  <si>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</si>
  <si>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</si>
  <si>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</si>
  <si>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</si>
  <si>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</si>
  <si>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</si>
  <si>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</si>
  <si>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</si>
  <si>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</si>
  <si>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</si>
  <si>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</si>
  <si>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</si>
  <si>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</si>
  <si>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</si>
  <si>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</si>
  <si>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</si>
  <si>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</si>
  <si>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</si>
  <si>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</si>
  <si>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</si>
  <si>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</si>
  <si>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</si>
  <si>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</si>
  <si>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</si>
  <si>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</si>
  <si>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</si>
  <si>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</si>
  <si>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</si>
  <si>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</si>
  <si>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</si>
  <si>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</si>
  <si>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</si>
  <si>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</si>
  <si>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</si>
  <si>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</si>
  <si>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</si>
  <si>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</si>
  <si>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</si>
  <si>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</si>
  <si>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</si>
  <si>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</si>
  <si>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</si>
  <si>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</si>
  <si>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</si>
  <si>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</si>
  <si>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</si>
  <si>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</si>
  <si>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</si>
  <si>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</si>
  <si>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</si>
  <si>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</si>
  <si>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</si>
  <si>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</si>
  <si>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</si>
  <si>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</si>
  <si>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</si>
  <si>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</si>
  <si>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</si>
  <si>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</si>
  <si>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</si>
  <si>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</si>
  <si>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</si>
  <si>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</si>
  <si>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</si>
  <si>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</si>
  <si>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</si>
  <si>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</si>
  <si>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</si>
  <si>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</si>
  <si>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</si>
  <si>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</si>
  <si>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</si>
  <si>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</si>
  <si>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</si>
  <si>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</si>
  <si>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</si>
  <si>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</si>
  <si>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</si>
  <si>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</si>
  <si>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</si>
  <si>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</si>
  <si>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</si>
  <si>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</si>
  <si>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</si>
  <si>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</si>
  <si>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</si>
  <si>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</si>
  <si>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</si>
  <si>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</si>
  <si>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</si>
  <si>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</si>
  <si>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</si>
  <si>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</si>
  <si>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</si>
  <si>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</si>
  <si>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</si>
  <si>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</si>
  <si>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</si>
  <si>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</si>
  <si>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</si>
  <si>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</si>
  <si>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</si>
  <si>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</si>
  <si>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</si>
  <si>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</si>
  <si>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</si>
  <si>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</si>
  <si>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</si>
  <si>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</si>
  <si>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</si>
  <si>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</si>
  <si>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</si>
  <si>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</si>
  <si>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</si>
  <si>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</si>
  <si>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</si>
  <si>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</si>
  <si>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</si>
  <si>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</si>
  <si>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</si>
  <si>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</si>
  <si>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</si>
  <si>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</si>
  <si>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</si>
  <si>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</si>
  <si>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</si>
  <si>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</si>
  <si>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</si>
  <si>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</si>
  <si>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</si>
  <si>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</si>
  <si>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</si>
  <si>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</si>
  <si>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</si>
  <si>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</si>
  <si>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</si>
  <si>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</si>
  <si>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</si>
  <si>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</si>
  <si>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</si>
  <si>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</si>
  <si>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</si>
  <si>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</si>
  <si>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</si>
  <si>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</si>
  <si>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</si>
  <si>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</si>
  <si>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</si>
  <si>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</si>
  <si>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</si>
  <si>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</si>
  <si>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</si>
  <si>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</si>
  <si>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</si>
  <si>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</si>
  <si>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</si>
  <si>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</si>
  <si>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</si>
  <si>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</si>
  <si>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</si>
  <si>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</si>
  <si>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</si>
  <si>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</si>
  <si>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</si>
  <si>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</si>
  <si>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</si>
  <si>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</si>
  <si>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</si>
  <si>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</si>
  <si>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</si>
  <si>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</si>
  <si>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</si>
  <si>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</si>
  <si>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</si>
  <si>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</si>
  <si>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</si>
  <si>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</si>
  <si>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</si>
  <si>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</si>
  <si>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</si>
  <si>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</si>
  <si>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</si>
  <si>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</si>
  <si>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</si>
  <si>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</si>
  <si>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</si>
  <si>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</si>
  <si>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</si>
  <si>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</si>
  <si>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</si>
  <si>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</si>
  <si>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</si>
  <si>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</si>
  <si>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</si>
  <si>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</si>
  <si>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</si>
  <si>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</si>
  <si>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</si>
  <si>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</si>
  <si>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</si>
  <si>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</si>
  <si>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</si>
  <si>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</si>
  <si>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</si>
  <si>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</si>
  <si>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</si>
  <si>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</si>
  <si>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</si>
  <si>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</si>
  <si>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</si>
  <si>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</si>
  <si>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</si>
  <si>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</si>
  <si>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</si>
  <si>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</si>
  <si>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</si>
  <si>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</si>
  <si>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</si>
  <si>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</si>
  <si>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</si>
  <si>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</si>
  <si>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</si>
  <si>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</si>
  <si>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</si>
  <si>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</si>
  <si>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</si>
  <si>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</si>
  <si>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</si>
  <si>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</si>
  <si>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</si>
  <si>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</si>
  <si>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</si>
  <si>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</si>
  <si>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</si>
  <si>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</si>
  <si>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</si>
  <si>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</si>
  <si>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</si>
  <si>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</si>
  <si>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</si>
  <si>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</si>
  <si>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</si>
  <si>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</si>
  <si>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</si>
  <si>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</si>
  <si>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</si>
  <si>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</si>
  <si>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</si>
  <si>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</si>
  <si>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</si>
  <si>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</si>
  <si>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</si>
  <si>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</si>
  <si>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</si>
  <si>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</si>
  <si>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</si>
  <si>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</si>
  <si>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</si>
  <si>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</si>
  <si>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</si>
  <si>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</si>
  <si>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</si>
  <si>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</si>
  <si>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</si>
  <si>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</si>
  <si>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</si>
  <si>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</si>
  <si>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</si>
  <si>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</si>
  <si>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</si>
  <si>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</si>
  <si>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</si>
  <si>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</si>
  <si>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</si>
  <si>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</si>
  <si>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</si>
  <si>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</si>
  <si>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</si>
  <si>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</si>
  <si>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</si>
  <si>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</si>
  <si>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</si>
  <si>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</si>
  <si>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</si>
  <si>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</si>
  <si>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</si>
  <si>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</si>
  <si>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</si>
  <si>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</si>
  <si>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</si>
  <si>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</si>
  <si>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</si>
  <si>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</si>
  <si>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</si>
  <si>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</si>
  <si>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</si>
  <si>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</si>
  <si>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</si>
  <si>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</si>
  <si>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</si>
  <si>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</si>
  <si>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</si>
  <si>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</si>
  <si>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</si>
  <si>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</si>
  <si>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</si>
  <si>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</si>
  <si>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</si>
  <si>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</si>
  <si>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</si>
  <si>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</si>
  <si>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</si>
  <si>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</si>
  <si>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</si>
  <si>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</si>
  <si>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</si>
  <si>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</si>
  <si>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</si>
  <si>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</si>
  <si>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</si>
  <si>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</si>
  <si>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</si>
  <si>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</si>
  <si>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</si>
  <si>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</si>
  <si>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</si>
  <si>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</si>
  <si>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</si>
  <si>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</si>
  <si>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</si>
  <si>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</si>
  <si>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</si>
  <si>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</si>
  <si>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</si>
  <si>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</si>
  <si>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</si>
  <si>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</si>
  <si>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</si>
  <si>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</si>
  <si>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</si>
  <si>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</si>
  <si>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</si>
  <si>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</si>
  <si>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</si>
  <si>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</si>
  <si>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</si>
  <si>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</si>
  <si>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</si>
  <si>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</si>
  <si>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</si>
  <si>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</si>
  <si>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</si>
  <si>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</si>
  <si>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</si>
  <si>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</si>
  <si>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</si>
  <si>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</si>
  <si>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</si>
  <si>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</si>
  <si>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</si>
  <si>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</si>
  <si>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</si>
  <si>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</si>
  <si>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</si>
  <si>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</si>
  <si>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</si>
  <si>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</si>
  <si>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</si>
  <si>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</si>
  <si>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</si>
  <si>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</si>
  <si>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</si>
  <si>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</si>
  <si>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</si>
  <si>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</si>
  <si>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</si>
  <si>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</si>
  <si>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</si>
  <si>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</si>
  <si>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</si>
  <si>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</si>
  <si>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</si>
  <si>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</si>
  <si>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</si>
  <si>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</si>
  <si>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</si>
  <si>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</si>
  <si>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</si>
  <si>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</si>
  <si>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</si>
  <si>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</si>
  <si>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</si>
  <si>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</si>
  <si>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</si>
  <si>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</si>
  <si>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</si>
  <si>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</si>
  <si>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</si>
  <si>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</si>
  <si>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</si>
  <si>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</si>
  <si>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</si>
  <si>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</si>
  <si>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</si>
  <si>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</si>
  <si>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</si>
  <si>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</si>
  <si>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</si>
  <si>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</si>
  <si>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</si>
  <si>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</si>
  <si>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</si>
  <si>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</si>
  <si>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</si>
  <si>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</si>
  <si>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</si>
  <si>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</si>
  <si>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</si>
  <si>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</si>
  <si>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</si>
  <si>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</si>
  <si>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</si>
  <si>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</si>
  <si>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</si>
  <si>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</si>
  <si>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</si>
  <si>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</si>
  <si>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</si>
  <si>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</si>
  <si>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</si>
  <si>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</si>
  <si>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</si>
  <si>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</si>
  <si>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</si>
  <si>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</si>
  <si>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</si>
  <si>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</si>
  <si>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</si>
  <si>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</si>
  <si>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</si>
  <si>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</si>
  <si>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</si>
  <si>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</si>
  <si>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</si>
  <si>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</si>
  <si>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</si>
  <si>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</si>
  <si>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</si>
  <si>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</si>
  <si>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</si>
  <si>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</si>
  <si>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</si>
  <si>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</si>
  <si>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</si>
  <si>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</si>
  <si>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</si>
  <si>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</si>
  <si>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</si>
  <si>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</si>
  <si>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</si>
  <si>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</si>
  <si>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</si>
  <si>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</si>
  <si>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</si>
  <si>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</si>
  <si>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</si>
  <si>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</si>
  <si>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</si>
  <si>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</si>
  <si>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</si>
  <si>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</si>
  <si>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</si>
  <si>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</si>
  <si>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</si>
  <si>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</si>
  <si>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</si>
  <si>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</si>
  <si>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</si>
  <si>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</si>
  <si>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</si>
  <si>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</si>
  <si>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</si>
  <si>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</si>
  <si>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</si>
  <si>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</si>
  <si>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</si>
  <si>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</si>
  <si>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</si>
  <si>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</si>
  <si>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</si>
  <si>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</si>
  <si>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</si>
  <si>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</si>
  <si>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</si>
  <si>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</si>
  <si>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</si>
  <si>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</si>
  <si>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</si>
  <si>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</si>
  <si>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</si>
  <si>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</si>
  <si>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</si>
  <si>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</si>
  <si>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</si>
  <si>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</si>
  <si>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</si>
  <si>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</si>
  <si>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</si>
  <si>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</si>
  <si>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</si>
  <si>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</si>
  <si>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</si>
  <si>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</si>
  <si>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</si>
  <si>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</si>
  <si>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</si>
  <si>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</si>
  <si>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</si>
  <si>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</si>
  <si>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</si>
  <si>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</si>
  <si>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</si>
  <si>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</si>
  <si>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</si>
  <si>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</si>
  <si>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</si>
  <si>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</si>
  <si>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</si>
  <si>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</si>
  <si>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</si>
  <si>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</si>
  <si>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</si>
  <si>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</si>
  <si>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</si>
  <si>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</si>
  <si>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</si>
  <si>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</si>
  <si>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</si>
  <si>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</si>
  <si>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</si>
  <si>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</si>
  <si>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</si>
  <si>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</si>
  <si>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</si>
  <si>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</si>
  <si>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</si>
  <si>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</si>
  <si>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</si>
  <si>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</si>
  <si>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</si>
  <si>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</si>
  <si>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</si>
  <si>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</si>
  <si>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</si>
  <si>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</si>
  <si>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</si>
  <si>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</si>
  <si>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</si>
  <si>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</si>
  <si>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</si>
  <si>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</si>
  <si>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</si>
  <si>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</si>
  <si>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</si>
  <si>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</si>
  <si>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</si>
  <si>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</si>
  <si>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</si>
  <si>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</si>
  <si>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</si>
  <si>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</si>
  <si>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</si>
  <si>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</si>
  <si>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</si>
  <si>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</si>
  <si>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</si>
  <si>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</si>
  <si>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</si>
  <si>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</si>
  <si>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</si>
  <si>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</si>
  <si>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</si>
  <si>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</si>
  <si>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</si>
  <si>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</si>
  <si>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</si>
  <si>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</si>
  <si>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</si>
  <si>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</si>
  <si>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</si>
  <si>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</si>
  <si>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</si>
  <si>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</si>
  <si>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</si>
  <si>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</si>
  <si>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</si>
  <si>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</si>
  <si>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</si>
  <si>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</si>
  <si>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</si>
  <si>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</si>
  <si>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</si>
  <si>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</si>
  <si>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</si>
  <si>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</si>
  <si>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</si>
  <si>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</si>
  <si>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</si>
  <si>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</si>
  <si>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</si>
  <si>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</si>
  <si>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</si>
  <si>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</si>
  <si>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</si>
  <si>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</si>
  <si>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</si>
  <si>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</si>
  <si>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</si>
  <si>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</si>
  <si>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</si>
  <si>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</si>
  <si>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</si>
  <si>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</si>
  <si>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</si>
  <si>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</si>
  <si>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</si>
  <si>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</si>
  <si>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</si>
  <si>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</si>
  <si>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</si>
  <si>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</si>
  <si>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</si>
  <si>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</si>
  <si>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</si>
  <si>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</si>
  <si>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</si>
  <si>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</si>
  <si>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</si>
  <si>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</si>
  <si>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</si>
  <si>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</si>
  <si>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</si>
  <si>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</si>
  <si>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</si>
  <si>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</si>
  <si>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</si>
  <si>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</si>
  <si>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</si>
  <si>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</si>
  <si>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</si>
  <si>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</si>
  <si>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</si>
  <si>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</si>
  <si>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</si>
  <si>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</si>
  <si>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</si>
  <si>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</si>
  <si>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</si>
  <si>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</si>
  <si>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</si>
  <si>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</si>
  <si>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</si>
  <si>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</si>
  <si>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</si>
  <si>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</si>
  <si>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</si>
  <si>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</si>
  <si>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</si>
  <si>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</si>
  <si>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</si>
  <si>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</si>
  <si>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</si>
  <si>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</si>
  <si>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</si>
  <si>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</si>
  <si>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</si>
  <si>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</si>
  <si>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</si>
  <si>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</si>
  <si>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</si>
  <si>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</si>
  <si>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</si>
  <si>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</si>
  <si>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</si>
  <si>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</si>
  <si>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</si>
  <si>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</si>
  <si>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</si>
  <si>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</si>
  <si>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</si>
  <si>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</si>
  <si>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</si>
  <si>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</si>
  <si>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</si>
  <si>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</si>
  <si>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</si>
  <si>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</si>
  <si>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</si>
  <si>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</si>
  <si>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</si>
  <si>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</si>
  <si>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</si>
  <si>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</si>
  <si>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</si>
  <si>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</si>
  <si>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</si>
  <si>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</si>
  <si>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</si>
  <si>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</si>
  <si>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</si>
  <si>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</si>
  <si>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</si>
  <si>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</si>
  <si>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</si>
  <si>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</si>
  <si>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</si>
  <si>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</si>
  <si>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</si>
  <si>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</si>
  <si>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</si>
  <si>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</si>
  <si>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</si>
  <si>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</si>
  <si>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</si>
  <si>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</si>
  <si>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</si>
  <si>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</si>
  <si>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</si>
  <si>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</si>
  <si>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</si>
  <si>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</si>
  <si>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</si>
  <si>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</si>
  <si>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</si>
  <si>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</si>
  <si>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</si>
  <si>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</si>
  <si>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</si>
  <si>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</si>
  <si>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</si>
  <si>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</si>
  <si>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</si>
  <si>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</si>
  <si>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</si>
  <si>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</si>
  <si>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</si>
  <si>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</si>
  <si>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</si>
  <si>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</si>
  <si>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</si>
  <si>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</si>
  <si>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</si>
  <si>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</si>
  <si>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</si>
  <si>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</si>
  <si>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</si>
  <si>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</si>
  <si>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</si>
  <si>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</si>
  <si>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</si>
  <si>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</si>
  <si>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</si>
  <si>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</si>
  <si>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</si>
  <si>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</si>
  <si>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</si>
  <si>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</si>
  <si>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</si>
  <si>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</si>
  <si>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</si>
  <si>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</si>
  <si>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</si>
  <si>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</si>
  <si>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</si>
  <si>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</si>
  <si>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</si>
  <si>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</si>
  <si>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</si>
  <si>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</si>
  <si>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</si>
  <si>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</si>
  <si>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</si>
  <si>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</si>
  <si>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</si>
  <si>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</si>
  <si>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</si>
  <si>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</si>
  <si>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</si>
  <si>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</si>
  <si>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</si>
  <si>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</si>
  <si>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</si>
  <si>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</si>
  <si>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</si>
  <si>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</si>
  <si>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</si>
  <si>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</si>
  <si>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</si>
  <si>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</si>
  <si>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</si>
  <si>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</si>
  <si>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</si>
  <si>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</si>
  <si>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</si>
  <si>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</si>
  <si>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</si>
  <si>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</si>
  <si>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</si>
  <si>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</si>
  <si>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</si>
  <si>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</si>
  <si>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</si>
  <si>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</si>
  <si>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</si>
  <si>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</si>
  <si>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</si>
  <si>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</si>
  <si>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</si>
  <si>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</si>
  <si>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</si>
  <si>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</si>
  <si>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</si>
  <si>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</si>
  <si>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</si>
  <si>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</si>
  <si>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</si>
  <si>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</si>
  <si>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</si>
  <si>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</si>
  <si>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</si>
  <si>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</si>
  <si>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</si>
  <si>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</si>
  <si>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</si>
  <si>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</si>
  <si>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</si>
  <si>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</si>
  <si>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</si>
  <si>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</si>
  <si>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</si>
  <si>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</si>
  <si>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</si>
  <si>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</si>
  <si>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</si>
  <si>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</si>
  <si>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</si>
  <si>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</si>
  <si>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</si>
  <si>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</si>
  <si>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</si>
  <si>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</si>
  <si>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</si>
  <si>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</si>
  <si>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</si>
  <si>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</si>
  <si>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</si>
  <si>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</si>
  <si>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</si>
  <si>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</si>
  <si>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</si>
  <si>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</si>
  <si>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</si>
  <si>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</si>
  <si>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</si>
  <si>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</si>
  <si>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</si>
  <si>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</si>
  <si>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</si>
  <si>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</si>
  <si>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</si>
  <si>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</si>
  <si>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</si>
  <si>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</si>
  <si>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</si>
  <si>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</si>
  <si>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</si>
  <si>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</si>
  <si>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</si>
  <si>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</si>
  <si>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</si>
  <si>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</si>
  <si>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</si>
  <si>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</si>
  <si>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</si>
  <si>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</si>
  <si>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</si>
  <si>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</si>
  <si>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</si>
  <si>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</si>
  <si>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</si>
  <si>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</si>
  <si>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</si>
  <si>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</si>
  <si>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</si>
  <si>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</si>
  <si>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</si>
  <si>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</si>
  <si>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</si>
  <si>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</si>
  <si>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</si>
  <si>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</si>
  <si>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</si>
  <si>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</si>
  <si>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</si>
  <si>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</si>
  <si>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</si>
  <si>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</si>
  <si>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</si>
  <si>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</si>
  <si>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</si>
  <si>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</si>
  <si>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</si>
  <si>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</si>
  <si>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</si>
  <si>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</si>
  <si>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</si>
  <si>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</si>
  <si>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</si>
  <si>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</si>
  <si>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</si>
  <si>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</si>
  <si>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</si>
  <si>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</si>
  <si>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</si>
  <si>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</si>
  <si>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</si>
  <si>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</si>
  <si>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</si>
  <si>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</si>
  <si>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</si>
  <si>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</si>
  <si>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</si>
  <si>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</si>
  <si>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</si>
  <si>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</si>
  <si>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</si>
  <si>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</si>
  <si>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</si>
  <si>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</si>
  <si>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</si>
  <si>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</si>
  <si>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</si>
  <si>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</si>
  <si>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</si>
  <si>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</si>
  <si>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</si>
  <si>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</si>
  <si>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</si>
  <si>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</si>
  <si>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</si>
  <si>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</si>
  <si>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</si>
  <si>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</si>
  <si>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</si>
  <si>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</si>
  <si>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</si>
  <si>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</si>
  <si>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</si>
  <si>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</si>
  <si>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</si>
  <si>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</si>
  <si>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</si>
  <si>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</si>
  <si>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</si>
  <si>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</si>
  <si>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</si>
  <si>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</si>
  <si>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</si>
  <si>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</si>
  <si>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</si>
  <si>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</si>
  <si>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</si>
  <si>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</si>
  <si>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</si>
  <si>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</si>
  <si>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</si>
  <si>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</si>
  <si>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</si>
  <si>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</si>
  <si>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</si>
  <si>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</si>
  <si>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</si>
  <si>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</si>
  <si>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</si>
  <si>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</si>
  <si>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</si>
  <si>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</si>
  <si>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</si>
  <si>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</si>
  <si>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</si>
  <si>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</si>
  <si>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</si>
  <si>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</si>
  <si>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</si>
  <si>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</si>
  <si>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</si>
  <si>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</si>
  <si>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</si>
  <si>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</si>
  <si>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</si>
  <si>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</si>
  <si>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</si>
  <si>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</si>
  <si>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</si>
  <si>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</si>
  <si>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</si>
  <si>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</si>
  <si>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</si>
  <si>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</si>
  <si>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</si>
  <si>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</si>
  <si>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</si>
  <si>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</si>
  <si>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</si>
  <si>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</si>
  <si>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</si>
  <si>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</si>
  <si>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</si>
  <si>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</si>
  <si>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</si>
  <si>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</si>
  <si>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</si>
  <si>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</si>
  <si>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</si>
  <si>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</si>
  <si>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</si>
  <si>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</si>
  <si>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</si>
  <si>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</si>
  <si>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</si>
  <si>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</si>
  <si>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</si>
  <si>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</si>
  <si>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</si>
  <si>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</si>
  <si>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</si>
  <si>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</si>
  <si>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</si>
  <si>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</si>
  <si>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</si>
  <si>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</si>
  <si>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</si>
  <si>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</si>
  <si>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</si>
  <si>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</si>
  <si>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</si>
  <si>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</si>
  <si>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</si>
  <si>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</si>
  <si>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</si>
  <si>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</si>
  <si>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</si>
  <si>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</si>
  <si>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</si>
  <si>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</si>
  <si>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</si>
  <si>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</si>
  <si>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</si>
  <si>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</si>
  <si>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</si>
  <si>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</si>
  <si>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</si>
  <si>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</si>
  <si>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</si>
  <si>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</si>
  <si>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</si>
  <si>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</si>
  <si>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</si>
  <si>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</si>
  <si>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</si>
  <si>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</si>
  <si>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</si>
  <si>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</si>
  <si>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</si>
  <si>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</si>
  <si>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</si>
  <si>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</si>
  <si>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</si>
  <si>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</si>
  <si>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</si>
  <si>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</si>
  <si>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</si>
  <si>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</si>
  <si>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</si>
  <si>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</si>
  <si>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</si>
  <si>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</si>
  <si>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</si>
  <si>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</si>
  <si>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</si>
  <si>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</si>
  <si>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</si>
  <si>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</si>
  <si>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</si>
  <si>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</si>
  <si>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</si>
  <si>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</si>
  <si>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</si>
  <si>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</si>
  <si>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</si>
  <si>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</si>
  <si>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</si>
  <si>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</si>
  <si>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</si>
  <si>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</si>
  <si>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</si>
  <si>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</si>
  <si>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</si>
  <si>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</si>
  <si>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</si>
  <si>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</si>
  <si>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</si>
  <si>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</si>
  <si>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</si>
  <si>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</si>
  <si>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</si>
  <si>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</si>
  <si>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</si>
  <si>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</si>
  <si>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</si>
  <si>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</si>
  <si>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</si>
  <si>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</si>
  <si>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</si>
  <si>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</si>
  <si>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</si>
  <si>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</si>
  <si>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</si>
  <si>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</si>
  <si>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</si>
  <si>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</si>
  <si>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</si>
  <si>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</si>
  <si>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</si>
  <si>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</si>
  <si>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</si>
  <si>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</si>
  <si>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</si>
  <si>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</si>
  <si>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</si>
  <si>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</si>
  <si>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</si>
  <si>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</si>
  <si>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</si>
  <si>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</si>
  <si>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</si>
  <si>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</si>
  <si>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</si>
  <si>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</si>
  <si>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</si>
  <si>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</si>
  <si>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</si>
  <si>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</si>
  <si>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</si>
  <si>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</si>
  <si>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</si>
  <si>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</si>
  <si>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</si>
  <si>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</si>
  <si>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</si>
  <si>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</si>
  <si>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</si>
  <si>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</si>
  <si>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</si>
  <si>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</si>
  <si>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</si>
  <si>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</si>
  <si>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</si>
  <si>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</si>
  <si>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</si>
  <si>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</si>
  <si>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</si>
  <si>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</si>
  <si>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</si>
  <si>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</si>
  <si>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</si>
  <si>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</si>
  <si>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</si>
  <si>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</si>
  <si>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</si>
  <si>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</si>
  <si>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</si>
  <si>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</si>
  <si>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</si>
  <si>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</si>
  <si>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</si>
  <si>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</si>
  <si>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</si>
  <si>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</si>
  <si>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</si>
  <si>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</si>
  <si>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</si>
  <si>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</si>
  <si>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</si>
  <si>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</si>
  <si>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</si>
  <si>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</si>
  <si>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</si>
  <si>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</si>
  <si>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</si>
  <si>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</si>
  <si>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</si>
  <si>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</si>
  <si>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</si>
  <si>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</si>
  <si>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</si>
  <si>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</si>
  <si>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</si>
  <si>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</si>
  <si>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</si>
  <si>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</si>
  <si>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</si>
  <si>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</si>
  <si>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</si>
  <si>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</si>
  <si>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</si>
  <si>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</si>
  <si>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</si>
  <si>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</si>
  <si>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</si>
  <si>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</si>
  <si>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</si>
  <si>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</si>
  <si>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</si>
  <si>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</si>
  <si>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</si>
  <si>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</si>
  <si>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</si>
  <si>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</si>
  <si>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</si>
  <si>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</si>
  <si>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</si>
  <si>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</si>
  <si>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</si>
  <si>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</si>
  <si>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</si>
  <si>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</si>
  <si>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</si>
  <si>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</si>
  <si>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</si>
  <si>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</si>
  <si>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</si>
  <si>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</si>
  <si>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</si>
  <si>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</si>
  <si>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</si>
  <si>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</si>
  <si>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</si>
  <si>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</si>
  <si>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</si>
  <si>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</si>
  <si>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</si>
  <si>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</si>
  <si>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</si>
  <si>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</si>
  <si>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</si>
  <si>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</si>
  <si>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</si>
  <si>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</si>
  <si>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</si>
  <si>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</si>
  <si>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</si>
  <si>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</si>
  <si>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</si>
  <si>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</si>
  <si>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</si>
  <si>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</si>
  <si>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</si>
  <si>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</si>
  <si>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</si>
  <si>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</si>
  <si>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</si>
  <si>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</si>
  <si>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</si>
  <si>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</si>
  <si>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</si>
  <si>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</si>
  <si>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</si>
  <si>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</si>
  <si>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</si>
  <si>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</si>
  <si>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</si>
  <si>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</si>
  <si>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</si>
  <si>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</si>
  <si>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</si>
  <si>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</si>
  <si>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</si>
  <si>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</si>
  <si>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</si>
  <si>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</si>
  <si>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</si>
  <si>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</si>
  <si>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</si>
  <si>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</si>
  <si>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</si>
  <si>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</si>
  <si>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</si>
  <si>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</si>
  <si>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</si>
  <si>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</si>
  <si>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</si>
  <si>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</si>
  <si>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</si>
  <si>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</si>
  <si>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</si>
  <si>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</si>
  <si>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</si>
  <si>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</si>
  <si>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</si>
  <si>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</si>
  <si>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</si>
  <si>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</si>
  <si>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</si>
  <si>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</si>
  <si>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</si>
  <si>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</si>
  <si>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</si>
  <si>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</si>
  <si>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</si>
  <si>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</si>
  <si>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</si>
  <si>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</si>
  <si>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</si>
  <si>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</si>
  <si>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</si>
  <si>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</si>
  <si>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</si>
  <si>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</si>
  <si>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</si>
  <si>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</si>
  <si>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</si>
  <si>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</si>
  <si>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</si>
  <si>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</si>
  <si>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</si>
  <si>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</si>
  <si>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</si>
  <si>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</si>
  <si>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</si>
  <si>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</si>
  <si>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</si>
  <si>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</si>
  <si>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</si>
  <si>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</si>
  <si>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</si>
  <si>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</si>
  <si>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</si>
  <si>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</si>
  <si>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</si>
  <si>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</si>
  <si>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</si>
  <si>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</si>
  <si>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</si>
  <si>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</si>
  <si>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</si>
  <si>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</si>
  <si>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</si>
  <si>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</si>
  <si>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</si>
  <si>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</si>
  <si>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</si>
  <si>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</si>
  <si>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</si>
  <si>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</si>
  <si>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</si>
  <si>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</si>
  <si>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</si>
  <si>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</si>
  <si>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</si>
  <si>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</si>
  <si>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</si>
  <si>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</si>
  <si>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</si>
  <si>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</si>
  <si>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</si>
  <si>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</si>
  <si>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</si>
  <si>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</si>
  <si>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</si>
  <si>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</si>
  <si>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</si>
  <si>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</si>
  <si>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</si>
  <si>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</si>
  <si>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</si>
  <si>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</si>
  <si>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</si>
  <si>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</si>
  <si>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</si>
  <si>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</si>
  <si>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</si>
  <si>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</si>
  <si>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</si>
  <si>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</si>
  <si>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</si>
  <si>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</si>
  <si>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</si>
  <si>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</si>
  <si>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</si>
  <si>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</si>
  <si>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</si>
  <si>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</si>
  <si>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</si>
  <si>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</si>
  <si>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</si>
  <si>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</si>
  <si>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</si>
  <si>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</si>
  <si>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</si>
  <si>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</si>
  <si>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</si>
  <si>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</si>
  <si>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</si>
  <si>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</si>
  <si>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</si>
  <si>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</si>
  <si>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</si>
  <si>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</si>
  <si>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</si>
  <si>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</si>
  <si>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</si>
  <si>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</si>
  <si>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</si>
  <si>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</si>
  <si>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</si>
  <si>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</si>
  <si>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</si>
  <si>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</si>
  <si>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</si>
  <si>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</si>
  <si>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</si>
  <si>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</si>
  <si>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</si>
  <si>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</si>
  <si>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</si>
  <si>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</si>
  <si>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</si>
  <si>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</si>
  <si>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</si>
  <si>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</si>
  <si>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</si>
  <si>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</si>
  <si>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</si>
  <si>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</si>
  <si>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</si>
  <si>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</si>
  <si>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</si>
  <si>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</si>
  <si>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</si>
  <si>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</si>
  <si>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</si>
  <si>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</si>
  <si>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</si>
  <si>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</si>
  <si>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</si>
  <si>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</si>
  <si>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</si>
  <si>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</si>
  <si>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</si>
  <si>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</si>
  <si>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</si>
  <si>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</si>
  <si>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</si>
  <si>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</si>
  <si>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</si>
  <si>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</si>
  <si>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</si>
  <si>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</si>
  <si>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</si>
  <si>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</si>
  <si>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</si>
  <si>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</si>
  <si>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</si>
  <si>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</si>
  <si>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</si>
  <si>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</si>
  <si>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</si>
  <si>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</si>
  <si>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</si>
  <si>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</si>
  <si>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</si>
  <si>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</si>
  <si>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</si>
  <si>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</si>
  <si>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</si>
  <si>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</si>
  <si>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</si>
  <si>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</si>
  <si>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</si>
  <si>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</si>
  <si>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</si>
  <si>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</si>
  <si>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</si>
  <si>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</si>
  <si>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</si>
  <si>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</si>
  <si>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</si>
  <si>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</si>
  <si>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</si>
  <si>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</si>
  <si>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</si>
  <si>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</si>
  <si>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</si>
  <si>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</si>
  <si>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</si>
  <si>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</si>
  <si>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</si>
  <si>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</si>
  <si>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</si>
  <si>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</si>
  <si>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</si>
  <si>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</si>
  <si>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</si>
  <si>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</si>
  <si>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</si>
  <si>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</si>
  <si>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</si>
  <si>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</si>
  <si>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</si>
  <si>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</si>
  <si>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</si>
  <si>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</si>
  <si>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</si>
  <si>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</si>
  <si>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</si>
  <si>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</si>
  <si>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</si>
  <si>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</si>
  <si>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</si>
  <si>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</si>
  <si>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</si>
  <si>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</si>
  <si>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</si>
  <si>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</si>
  <si>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</si>
  <si>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</si>
  <si>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</si>
  <si>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</si>
  <si>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</si>
  <si>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</si>
  <si>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</si>
  <si>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</si>
  <si>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</si>
  <si>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</si>
  <si>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</si>
  <si>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</si>
  <si>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</si>
  <si>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</si>
  <si>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</si>
  <si>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</si>
  <si>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</si>
  <si>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</si>
  <si>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</si>
  <si>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</si>
  <si>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</si>
  <si>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</si>
  <si>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</si>
  <si>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</si>
  <si>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</si>
  <si>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</si>
  <si>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</si>
  <si>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</si>
  <si>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</si>
  <si>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</si>
  <si>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</si>
  <si>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</si>
  <si>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</si>
  <si>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</si>
  <si>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</si>
  <si>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</si>
  <si>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</si>
  <si>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</si>
  <si>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</si>
  <si>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</si>
  <si>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</si>
  <si>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</si>
  <si>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</si>
  <si>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</si>
  <si>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</si>
  <si>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</si>
  <si>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</si>
  <si>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</si>
  <si>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</si>
  <si>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</si>
  <si>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</si>
  <si>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</si>
  <si>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</si>
  <si>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</si>
  <si>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</si>
  <si>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</si>
  <si>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</si>
  <si>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</si>
  <si>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</si>
  <si>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</si>
  <si>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</si>
  <si>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</si>
  <si>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</si>
  <si>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</si>
  <si>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</si>
  <si>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</si>
  <si>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</si>
  <si>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</si>
  <si>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</si>
  <si>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</si>
  <si>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</si>
  <si>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</si>
  <si>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</si>
  <si>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</si>
  <si>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</si>
  <si>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</si>
  <si>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</si>
  <si>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</si>
  <si>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</si>
  <si>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</si>
  <si>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</si>
  <si>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</si>
  <si>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</si>
  <si>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</si>
  <si>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</si>
  <si>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</si>
  <si>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</si>
  <si>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</si>
  <si>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</si>
  <si>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</si>
  <si>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</si>
  <si>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</si>
  <si>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</si>
  <si>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</si>
  <si>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</si>
  <si>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</si>
  <si>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</si>
  <si>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</si>
  <si>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</si>
  <si>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</si>
  <si>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</si>
  <si>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</si>
  <si>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</si>
  <si>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</si>
  <si>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</si>
  <si>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</si>
  <si>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</si>
  <si>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</si>
  <si>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</si>
  <si>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</si>
  <si>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</si>
  <si>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</si>
  <si>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</si>
  <si>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</si>
  <si>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</si>
  <si>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</si>
  <si>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</si>
  <si>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</si>
  <si>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</si>
  <si>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</si>
  <si>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</si>
  <si>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</si>
  <si>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</si>
  <si>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</si>
  <si>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</si>
  <si>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</si>
  <si>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</si>
  <si>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</si>
  <si>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</si>
  <si>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</si>
  <si>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</si>
  <si>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</si>
  <si>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</si>
  <si>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</si>
  <si>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</si>
  <si>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</si>
  <si>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</si>
  <si>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</si>
  <si>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</si>
  <si>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</si>
  <si>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</si>
  <si>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</si>
  <si>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</si>
  <si>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</si>
  <si>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</si>
  <si>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</si>
  <si>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</si>
  <si>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</si>
  <si>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</si>
  <si>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</si>
  <si>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</si>
  <si>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</si>
  <si>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</si>
  <si>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</si>
  <si>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</si>
  <si>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</si>
  <si>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</si>
  <si>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</si>
  <si>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</si>
  <si>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</si>
  <si>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</si>
  <si>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</si>
  <si>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</si>
  <si>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</si>
  <si>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</si>
  <si>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</si>
  <si>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</si>
  <si>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</si>
  <si>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</si>
  <si>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</si>
  <si>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</si>
  <si>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</si>
  <si>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</si>
  <si>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</si>
  <si>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</si>
  <si>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</si>
  <si>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</si>
  <si>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</si>
  <si>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</si>
  <si>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</si>
  <si>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</si>
  <si>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</si>
  <si>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</si>
  <si>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</si>
  <si>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</si>
  <si>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</si>
  <si>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</si>
  <si>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</si>
  <si>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</si>
  <si>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</si>
  <si>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</si>
  <si>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</si>
  <si>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</si>
  <si>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</si>
  <si>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</si>
  <si>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</si>
  <si>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</si>
  <si>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</si>
  <si>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</si>
  <si>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</si>
  <si>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</si>
  <si>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</si>
  <si>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</si>
  <si>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</si>
  <si>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</si>
  <si>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</si>
  <si>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</si>
  <si>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</si>
  <si>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</si>
  <si>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</si>
  <si>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</si>
  <si>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</si>
  <si>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</si>
  <si>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</si>
  <si>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</si>
  <si>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</si>
  <si>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</si>
  <si>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</si>
  <si>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</si>
  <si>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</si>
  <si>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</si>
  <si>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</si>
  <si>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</si>
  <si>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</si>
  <si>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</si>
  <si>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</si>
  <si>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</si>
  <si>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</si>
  <si>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</si>
  <si>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</si>
  <si>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</si>
  <si>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</si>
  <si>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</si>
  <si>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</si>
  <si>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</si>
  <si>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</si>
  <si>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</si>
  <si>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</si>
  <si>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</si>
  <si>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</si>
  <si>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</si>
  <si>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</si>
  <si>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</si>
  <si>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</si>
  <si>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</si>
  <si>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</si>
  <si>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</si>
  <si>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</si>
  <si>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</si>
  <si>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</si>
  <si>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</si>
  <si>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</si>
  <si>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</si>
  <si>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</si>
  <si>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</si>
  <si>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</si>
  <si>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</si>
  <si>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</si>
  <si>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</si>
  <si>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</si>
  <si>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</si>
  <si>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</si>
  <si>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</si>
  <si>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</si>
  <si>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</si>
  <si>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</si>
  <si>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</si>
  <si>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</si>
  <si>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</si>
  <si>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</si>
  <si>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</si>
  <si>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</si>
  <si>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</si>
  <si>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</si>
  <si>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</si>
  <si>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</si>
  <si>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</si>
  <si>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</si>
  <si>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</si>
  <si>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</si>
  <si>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</si>
  <si>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</si>
  <si>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</si>
  <si>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</si>
  <si>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</si>
  <si>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</si>
  <si>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</si>
  <si>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</si>
  <si>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</si>
  <si>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</si>
  <si>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</si>
  <si>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</si>
  <si>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</si>
  <si>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</si>
  <si>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</si>
  <si>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</si>
  <si>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</si>
  <si>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</si>
  <si>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</si>
  <si>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</si>
  <si>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</si>
  <si>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</si>
  <si>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</si>
  <si>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</si>
  <si>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</si>
  <si>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</si>
  <si>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</si>
  <si>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</si>
  <si>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</si>
  <si>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</si>
  <si>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</si>
  <si>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</si>
  <si>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</si>
  <si>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</si>
  <si>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</si>
  <si>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</si>
  <si>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</si>
  <si>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</si>
  <si>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</si>
  <si>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</si>
  <si>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</si>
  <si>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</si>
  <si>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</si>
  <si>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</si>
  <si>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</si>
  <si>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</si>
  <si>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</si>
  <si>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</si>
  <si>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</si>
  <si>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</si>
  <si>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</si>
  <si>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</si>
  <si>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</si>
  <si>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</si>
  <si>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</si>
  <si>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</si>
  <si>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</si>
  <si>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</si>
  <si>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</si>
  <si>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</si>
  <si>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</si>
  <si>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</si>
  <si>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</si>
  <si>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</si>
  <si>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</si>
  <si>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</si>
  <si>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</si>
  <si>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</si>
  <si>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</si>
  <si>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</si>
  <si>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</si>
  <si>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</si>
  <si>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</si>
  <si>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</si>
  <si>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</si>
  <si>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</si>
  <si>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</si>
  <si>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</si>
  <si>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</si>
  <si>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</si>
  <si>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</si>
  <si>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</si>
  <si>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</si>
  <si>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</si>
  <si>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</si>
  <si>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</si>
  <si>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</si>
  <si>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</si>
  <si>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</si>
  <si>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</si>
  <si>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</si>
  <si>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</si>
  <si>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</si>
  <si>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</si>
  <si>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</si>
  <si>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</si>
  <si>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</si>
  <si>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</si>
  <si>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</si>
  <si>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</si>
  <si>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</si>
  <si>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</si>
  <si>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</si>
  <si>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</si>
  <si>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</si>
  <si>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</si>
  <si>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</si>
  <si>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</si>
  <si>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</si>
  <si>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</si>
  <si>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</si>
  <si>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</si>
  <si>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</si>
  <si>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</si>
  <si>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</si>
  <si>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</si>
  <si>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</si>
  <si>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</si>
  <si>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</si>
  <si>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</si>
  <si>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</si>
  <si>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</si>
  <si>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</si>
  <si>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</si>
  <si>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</si>
  <si>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</si>
  <si>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</si>
  <si>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</si>
  <si>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</si>
  <si>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</si>
  <si>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</si>
  <si>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</si>
  <si>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</si>
  <si>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</si>
  <si>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</si>
  <si>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</si>
  <si>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</si>
  <si>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</si>
  <si>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</si>
  <si>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</si>
  <si>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</si>
  <si>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</si>
  <si>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</si>
  <si>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</si>
  <si>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</si>
  <si>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</si>
  <si>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</si>
  <si>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</si>
  <si>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</si>
  <si>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</si>
  <si>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</si>
  <si>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</si>
  <si>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</si>
  <si>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</si>
  <si>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</si>
  <si>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</si>
  <si>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</si>
  <si>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</si>
  <si>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</si>
  <si>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</si>
  <si>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</si>
  <si>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</si>
  <si>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</si>
  <si>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</si>
  <si>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</si>
  <si>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</si>
  <si>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</si>
  <si>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</si>
  <si>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</si>
  <si>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</si>
  <si>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</si>
  <si>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</si>
  <si>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</si>
  <si>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</si>
  <si>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</si>
  <si>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</si>
  <si>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</si>
  <si>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</si>
  <si>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</si>
  <si>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</si>
  <si>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</si>
  <si>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</si>
  <si>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</si>
  <si>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</si>
  <si>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</si>
  <si>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</si>
  <si>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</si>
  <si>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</si>
  <si>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</si>
  <si>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</si>
  <si>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</si>
  <si>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</si>
  <si>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</si>
  <si>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</si>
  <si>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</si>
  <si>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</si>
  <si>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</si>
  <si>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</si>
  <si>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</si>
  <si>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</si>
  <si>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</si>
  <si>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</si>
  <si>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</si>
  <si>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</si>
  <si>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</si>
  <si>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</si>
  <si>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</si>
  <si>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</si>
  <si>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</si>
  <si>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</si>
  <si>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</si>
  <si>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</si>
  <si>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</si>
  <si>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</si>
  <si>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</si>
  <si>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</si>
  <si>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</si>
  <si>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</si>
  <si>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</si>
  <si>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</si>
  <si>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</si>
  <si>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</si>
  <si>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</si>
  <si>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</si>
  <si>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</si>
  <si>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</si>
  <si>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</si>
  <si>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</si>
  <si>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</si>
  <si>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</si>
  <si>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</si>
  <si>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</si>
  <si>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</si>
  <si>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</si>
  <si>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</si>
  <si>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</si>
  <si>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</si>
  <si>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</si>
  <si>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</si>
  <si>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</si>
  <si>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</si>
  <si>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</si>
  <si>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</si>
  <si>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</si>
  <si>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</si>
  <si>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</si>
  <si>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</si>
  <si>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</si>
  <si>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</si>
  <si>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</si>
  <si>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</si>
  <si>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</si>
  <si>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</si>
  <si>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</si>
  <si>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</si>
  <si>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</si>
  <si>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</si>
  <si>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</si>
  <si>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</si>
  <si>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</si>
  <si>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</si>
  <si>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</si>
  <si>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</si>
  <si>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</si>
  <si>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</si>
  <si>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</si>
  <si>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</si>
  <si>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</si>
  <si>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</si>
  <si>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</si>
  <si>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</si>
  <si>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</si>
  <si>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</si>
  <si>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</si>
  <si>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</si>
  <si>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</si>
  <si>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</si>
  <si>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</si>
  <si>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</si>
  <si>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</si>
  <si>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</si>
  <si>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</si>
  <si>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</si>
  <si>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</si>
  <si>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</si>
  <si>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</si>
  <si>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</si>
  <si>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</si>
  <si>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</si>
  <si>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</si>
  <si>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</si>
  <si>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</si>
  <si>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</si>
  <si>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</si>
  <si>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</si>
  <si>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</si>
  <si>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</si>
  <si>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</si>
  <si>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</si>
  <si>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</si>
  <si>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</si>
  <si>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</si>
  <si>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</si>
  <si>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</si>
  <si>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</si>
  <si>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</si>
  <si>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</si>
  <si>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</si>
  <si>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</si>
  <si>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</si>
  <si>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</si>
  <si>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</si>
  <si>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</si>
  <si>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</si>
  <si>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</si>
  <si>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</si>
  <si>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</si>
  <si>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</si>
  <si>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</si>
  <si>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</si>
  <si>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</si>
  <si>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</si>
  <si>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</si>
  <si>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</si>
  <si>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</si>
  <si>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</si>
  <si>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</si>
  <si>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</si>
  <si>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</si>
  <si>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</si>
  <si>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</si>
  <si>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</si>
  <si>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</si>
  <si>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</si>
  <si>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</si>
  <si>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</si>
  <si>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</si>
  <si>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</si>
  <si>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</si>
  <si>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</si>
  <si>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</si>
  <si>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</si>
  <si>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</si>
  <si>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</si>
  <si>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</si>
  <si>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</si>
  <si>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</si>
  <si>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</si>
  <si>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</si>
  <si>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</si>
  <si>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</si>
  <si>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</si>
  <si>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</si>
  <si>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</si>
  <si>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</si>
  <si>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</si>
  <si>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</si>
  <si>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</si>
  <si>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</si>
  <si>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</si>
  <si>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</si>
  <si>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</si>
  <si>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</si>
  <si>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</si>
  <si>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</si>
  <si>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</si>
  <si>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</si>
  <si>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</si>
  <si>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</si>
  <si>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</si>
  <si>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</si>
  <si>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</si>
  <si>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</si>
  <si>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</si>
  <si>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</si>
  <si>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</si>
  <si>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</si>
  <si>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</si>
  <si>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</si>
  <si>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</si>
  <si>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</si>
  <si>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</si>
  <si>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</si>
  <si>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</si>
  <si>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</si>
  <si>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</si>
  <si>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</si>
  <si>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</si>
  <si>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</si>
  <si>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</si>
  <si>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</si>
  <si>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</si>
  <si>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</si>
  <si>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</si>
  <si>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</si>
  <si>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</si>
  <si>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</si>
  <si>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</si>
  <si>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</si>
  <si>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</si>
  <si>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</si>
  <si>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</si>
  <si>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</si>
  <si>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</si>
  <si>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</si>
  <si>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</si>
  <si>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</si>
  <si>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</si>
  <si>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</si>
  <si>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</si>
  <si>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</si>
  <si>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</si>
  <si>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</si>
  <si>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</si>
  <si>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</si>
  <si>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</si>
  <si>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</si>
  <si>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</si>
  <si>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</si>
  <si>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</si>
  <si>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</si>
  <si>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</si>
  <si>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</si>
  <si>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</si>
  <si>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</si>
  <si>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</si>
  <si>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</si>
  <si>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</si>
  <si>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</si>
  <si>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</si>
  <si>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</si>
  <si>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</si>
  <si>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</si>
  <si>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</si>
  <si>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</si>
  <si>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</si>
  <si>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</si>
  <si>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</si>
  <si>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</si>
  <si>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</si>
  <si>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</si>
  <si>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</si>
  <si>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</si>
  <si>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</si>
  <si>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</si>
  <si>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</si>
  <si>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</si>
  <si>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</si>
  <si>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</si>
  <si>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</si>
  <si>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</si>
  <si>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</si>
  <si>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</si>
  <si>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</si>
  <si>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</si>
  <si>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</si>
  <si>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</si>
  <si>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</si>
  <si>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</si>
  <si>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</si>
  <si>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</si>
  <si>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</si>
  <si>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</si>
  <si>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</si>
  <si>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</si>
  <si>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</si>
  <si>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</si>
  <si>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</si>
  <si>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</si>
  <si>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</si>
  <si>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</si>
  <si>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</si>
  <si>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</si>
  <si>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</si>
  <si>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</si>
  <si>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</si>
  <si>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</si>
  <si>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</si>
  <si>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</si>
  <si>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</si>
  <si>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</si>
  <si>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</si>
  <si>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</si>
  <si>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</si>
  <si>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</si>
  <si>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</si>
  <si>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</si>
  <si>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</si>
  <si>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</si>
  <si>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</si>
  <si>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</si>
  <si>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</si>
  <si>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</si>
  <si>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</si>
  <si>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</si>
  <si>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</si>
  <si>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</si>
  <si>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</si>
  <si>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</si>
  <si>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</si>
  <si>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</si>
  <si>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</si>
  <si>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</si>
  <si>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</si>
  <si>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</si>
  <si>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</si>
  <si>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</si>
  <si>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</si>
  <si>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</si>
  <si>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</si>
  <si>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</si>
  <si>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</si>
  <si>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</si>
  <si>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</si>
  <si>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</si>
  <si>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</si>
  <si>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</si>
  <si>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</si>
  <si>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</si>
  <si>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</si>
  <si>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</si>
  <si>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</si>
  <si>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</si>
  <si>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</si>
  <si>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</si>
  <si>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</si>
  <si>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</si>
  <si>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</si>
  <si>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</si>
  <si>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</si>
  <si>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</si>
  <si>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</si>
  <si>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</si>
  <si>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</si>
  <si>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</si>
  <si>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</si>
  <si>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</si>
  <si>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</si>
  <si>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</si>
  <si>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</si>
  <si>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</si>
  <si>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</si>
  <si>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</si>
  <si>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</si>
  <si>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</si>
  <si>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</si>
  <si>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</si>
  <si>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</si>
  <si>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</si>
  <si>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</si>
  <si>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</si>
  <si>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</si>
  <si>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</si>
  <si>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</si>
  <si>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</si>
  <si>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</si>
  <si>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</si>
  <si>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</si>
  <si>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</si>
  <si>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</si>
  <si>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</si>
  <si>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</si>
  <si>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</si>
  <si>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</si>
  <si>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</si>
  <si>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</si>
  <si>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</si>
  <si>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</si>
  <si>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</si>
  <si>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</si>
  <si>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</si>
  <si>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</si>
  <si>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</si>
  <si>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</si>
  <si>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</si>
  <si>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</si>
  <si>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</si>
  <si>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</si>
  <si>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</si>
  <si>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</si>
  <si>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</si>
  <si>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</si>
  <si>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</si>
  <si>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</si>
  <si>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</si>
  <si>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</si>
  <si>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</si>
  <si>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</si>
  <si>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</si>
  <si>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</si>
  <si>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</si>
  <si>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</si>
  <si>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</si>
  <si>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</si>
  <si>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</si>
  <si>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</si>
  <si>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</si>
  <si>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</si>
  <si>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</si>
  <si>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</si>
  <si>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</si>
  <si>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</si>
  <si>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</si>
  <si>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</si>
  <si>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</si>
  <si>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</si>
  <si>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</si>
  <si>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</si>
  <si>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</si>
  <si>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</si>
  <si>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</si>
  <si>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</si>
  <si>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</si>
  <si>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</si>
  <si>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</si>
  <si>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</si>
  <si>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</si>
  <si>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</si>
  <si>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</si>
  <si>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</si>
  <si>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</si>
  <si>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</si>
  <si>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</si>
  <si>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</si>
  <si>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</si>
  <si>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</si>
  <si>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</si>
  <si>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</si>
  <si>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</si>
  <si>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</si>
  <si>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</si>
  <si>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</si>
  <si>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</si>
  <si>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</si>
  <si>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</si>
  <si>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</si>
  <si>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</si>
  <si>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</si>
  <si>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</si>
  <si>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</si>
  <si>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</si>
  <si>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</si>
  <si>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</si>
  <si>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</si>
  <si>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</si>
  <si>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</si>
  <si>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</si>
  <si>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</si>
  <si>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</si>
  <si>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</si>
  <si>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</si>
  <si>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</si>
  <si>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</si>
  <si>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</si>
  <si>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</si>
  <si>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</si>
  <si>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</si>
  <si>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</si>
  <si>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</si>
  <si>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</si>
  <si>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</si>
  <si>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</si>
  <si>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</si>
  <si>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</si>
  <si>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</si>
  <si>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</si>
  <si>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</si>
  <si>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</si>
  <si>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</si>
  <si>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</si>
  <si>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</si>
  <si>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</si>
  <si>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</si>
  <si>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</si>
  <si>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</si>
  <si>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</si>
  <si>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</si>
  <si>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</si>
  <si>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</si>
  <si>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</si>
  <si>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</si>
  <si>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</si>
  <si>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</si>
  <si>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</si>
  <si>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</si>
  <si>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</si>
  <si>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</si>
  <si>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</si>
  <si>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</si>
  <si>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</si>
  <si>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</si>
  <si>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</si>
  <si>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</si>
  <si>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</si>
  <si>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</si>
  <si>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</si>
  <si>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</si>
  <si>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</si>
  <si>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</si>
  <si>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</si>
  <si>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</si>
  <si>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</si>
  <si>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</si>
  <si>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</si>
  <si>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</si>
  <si>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</si>
  <si>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</si>
  <si>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</si>
  <si>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</si>
  <si>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</si>
  <si>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</si>
  <si>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</si>
  <si>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</si>
  <si>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</si>
  <si>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</si>
  <si>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</si>
  <si>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</si>
  <si>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</si>
  <si>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</si>
  <si>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</si>
  <si>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</si>
  <si>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</si>
  <si>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</si>
  <si>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</si>
  <si>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</si>
  <si>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</si>
  <si>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</si>
  <si>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</si>
  <si>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</si>
  <si>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</si>
  <si>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</si>
  <si>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</si>
  <si>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</si>
  <si>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</si>
  <si>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</si>
  <si>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</si>
  <si>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</si>
  <si>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</si>
  <si>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</si>
  <si>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</si>
  <si>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</si>
  <si>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</si>
  <si>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</si>
  <si>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</si>
  <si>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</si>
  <si>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</si>
  <si>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</si>
  <si>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</si>
  <si>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</si>
  <si>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</si>
  <si>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</si>
  <si>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</si>
  <si>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</si>
  <si>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</si>
  <si>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</si>
  <si>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</si>
  <si>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</si>
  <si>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</si>
  <si>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</si>
  <si>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</si>
  <si>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</si>
  <si>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</si>
  <si>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</si>
  <si>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</si>
  <si>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</si>
  <si>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</si>
  <si>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</si>
  <si>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</si>
  <si>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</si>
  <si>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</si>
  <si>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</si>
  <si>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</si>
  <si>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</si>
  <si>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</si>
  <si>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</si>
  <si>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</si>
  <si>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</si>
  <si>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</si>
  <si>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</si>
  <si>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</si>
  <si>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</si>
  <si>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</si>
  <si>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</si>
  <si>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</si>
  <si>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</si>
  <si>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</si>
  <si>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</si>
  <si>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</si>
  <si>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</si>
  <si>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</si>
  <si>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</si>
  <si>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</si>
  <si>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</si>
  <si>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</si>
  <si>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</si>
  <si>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</si>
  <si>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</si>
  <si>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</si>
  <si>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</si>
  <si>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</si>
  <si>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</si>
  <si>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</si>
  <si>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</si>
  <si>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</si>
  <si>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</si>
  <si>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</si>
  <si>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</si>
  <si>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</si>
  <si>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</si>
  <si>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</si>
  <si>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</si>
  <si>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</si>
  <si>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</si>
  <si>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</si>
  <si>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</si>
  <si>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</si>
  <si>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</si>
  <si>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</si>
  <si>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</si>
  <si>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</si>
  <si>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</si>
  <si>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</si>
  <si>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</si>
  <si>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</si>
  <si>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</si>
  <si>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</si>
  <si>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</si>
  <si>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</si>
  <si>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</si>
  <si>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</si>
  <si>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</si>
  <si>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</si>
  <si>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</si>
  <si>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</si>
  <si>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</si>
  <si>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</si>
  <si>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</si>
  <si>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</si>
  <si>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</si>
  <si>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</si>
  <si>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</si>
  <si>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</si>
  <si>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</si>
  <si>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</si>
  <si>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</si>
  <si>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</si>
  <si>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</si>
  <si>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</si>
  <si>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</si>
  <si>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</si>
  <si>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</si>
  <si>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</si>
  <si>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</si>
  <si>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</si>
  <si>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</si>
  <si>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</si>
  <si>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</si>
  <si>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</si>
  <si>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</si>
  <si>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</si>
  <si>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</si>
  <si>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</si>
  <si>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</si>
  <si>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</si>
  <si>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</si>
  <si>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</si>
  <si>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</si>
  <si>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</si>
  <si>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</si>
  <si>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</si>
  <si>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</si>
  <si>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</si>
  <si>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</si>
  <si>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</si>
  <si>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</si>
  <si>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</si>
  <si>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</si>
  <si>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</si>
  <si>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</si>
  <si>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</si>
  <si>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</si>
  <si>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</si>
  <si>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</si>
  <si>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</si>
  <si>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</si>
  <si>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</si>
  <si>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</si>
  <si>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</si>
  <si>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</si>
  <si>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</si>
  <si>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</si>
  <si>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</si>
  <si>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</si>
  <si>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</si>
  <si>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</si>
  <si>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</si>
  <si>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</si>
  <si>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</si>
  <si>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</si>
  <si>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</si>
  <si>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</si>
  <si>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</si>
  <si>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</si>
  <si>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</si>
  <si>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</si>
  <si>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</si>
  <si>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</si>
  <si>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</si>
  <si>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</si>
  <si>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</si>
  <si>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</si>
  <si>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</si>
  <si>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</si>
  <si>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</si>
  <si>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</si>
  <si>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</si>
  <si>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</si>
  <si>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</si>
  <si>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</si>
  <si>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</si>
  <si>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</si>
  <si>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</si>
  <si>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</si>
  <si>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</si>
  <si>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</si>
  <si>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</si>
  <si>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</si>
  <si>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</si>
  <si>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</si>
  <si>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</si>
  <si>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</si>
  <si>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</si>
  <si>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</si>
  <si>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</si>
  <si>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</si>
  <si>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</si>
  <si>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</si>
  <si>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</si>
  <si>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</si>
  <si>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</si>
  <si>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</si>
  <si>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</si>
  <si>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</si>
  <si>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</si>
  <si>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</si>
  <si>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</si>
  <si>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</si>
  <si>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</si>
  <si>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</si>
  <si>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</si>
  <si>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</si>
  <si>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</si>
  <si>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</si>
  <si>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</si>
  <si>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</si>
  <si>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</si>
  <si>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</si>
  <si>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</si>
  <si>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</si>
  <si>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</si>
  <si>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</si>
  <si>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</si>
  <si>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</si>
  <si>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</si>
  <si>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</si>
  <si>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</si>
  <si>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</si>
  <si>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</si>
  <si>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</si>
  <si>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</si>
  <si>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</si>
  <si>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</si>
  <si>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</si>
  <si>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</si>
  <si>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</si>
  <si>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</si>
  <si>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</si>
  <si>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</si>
  <si>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</si>
  <si>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</si>
  <si>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</si>
  <si>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</si>
  <si>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</si>
  <si>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</si>
  <si>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</si>
  <si>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</si>
  <si>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</si>
  <si>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</si>
  <si>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</si>
  <si>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</si>
  <si>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</si>
  <si>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</si>
  <si>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</si>
  <si>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</si>
  <si>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</si>
  <si>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</si>
  <si>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</si>
  <si>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</si>
  <si>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</si>
  <si>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</si>
  <si>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</si>
  <si>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</si>
  <si>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</si>
  <si>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</si>
  <si>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</si>
  <si>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</si>
  <si>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</si>
  <si>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</si>
  <si>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</si>
  <si>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</si>
  <si>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</si>
  <si>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</si>
  <si>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</si>
  <si>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</si>
  <si>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</si>
  <si>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</si>
  <si>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</si>
  <si>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</si>
  <si>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</si>
  <si>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</si>
  <si>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</si>
  <si>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</si>
  <si>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</si>
  <si>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</si>
  <si>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</si>
  <si>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</si>
  <si>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</si>
  <si>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</si>
  <si>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</si>
  <si>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</si>
  <si>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</si>
  <si>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</si>
  <si>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</si>
  <si>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</si>
  <si>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</si>
  <si>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</si>
  <si>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</si>
  <si>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</si>
  <si>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</si>
  <si>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</si>
  <si>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</si>
  <si>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</si>
  <si>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</si>
  <si>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</si>
  <si>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</si>
  <si>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</si>
  <si>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</si>
  <si>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</si>
  <si>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</si>
  <si>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</si>
  <si>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</si>
  <si>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</si>
  <si>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</si>
  <si>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</si>
  <si>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</si>
  <si>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</si>
  <si>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</si>
  <si>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</si>
  <si>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</si>
  <si>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</si>
  <si>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</si>
  <si>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</si>
  <si>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</si>
  <si>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</si>
  <si>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</si>
  <si>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</si>
  <si>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</si>
  <si>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</si>
  <si>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</si>
  <si>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</si>
  <si>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</si>
  <si>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</si>
  <si>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</si>
  <si>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</si>
  <si>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</si>
  <si>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</si>
  <si>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</si>
  <si>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</si>
  <si>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</si>
  <si>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</si>
  <si>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</si>
  <si>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</si>
  <si>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</si>
  <si>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</si>
  <si>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</si>
  <si>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</si>
  <si>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</si>
  <si>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</si>
  <si>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</si>
  <si>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</si>
  <si>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</si>
  <si>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</si>
  <si>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</si>
  <si>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</si>
  <si>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</si>
  <si>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</si>
  <si>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</si>
  <si>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</si>
  <si>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</si>
  <si>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</si>
  <si>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</si>
  <si>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</si>
  <si>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</si>
  <si>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</si>
  <si>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</si>
  <si>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</si>
  <si>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</si>
  <si>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</si>
  <si>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</si>
  <si>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</si>
  <si>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</si>
  <si>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</si>
  <si>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</si>
  <si>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</si>
  <si>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</si>
  <si>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</si>
  <si>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</si>
  <si>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</si>
  <si>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</si>
  <si>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</si>
  <si>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</si>
  <si>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</si>
  <si>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</si>
  <si>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</si>
  <si>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</si>
  <si>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</si>
  <si>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</si>
  <si>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</si>
  <si>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</si>
  <si>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</si>
  <si>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</si>
  <si>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</si>
  <si>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</si>
  <si>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</si>
  <si>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</si>
  <si>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</si>
  <si>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</si>
  <si>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</si>
  <si>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</si>
  <si>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</si>
  <si>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</si>
  <si>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</si>
  <si>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</si>
  <si>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</si>
  <si>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</si>
  <si>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</si>
  <si>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</si>
  <si>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</si>
  <si>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</si>
  <si>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</si>
  <si>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</si>
  <si>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</si>
  <si>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</si>
  <si>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</si>
  <si>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</si>
  <si>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</si>
  <si>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</si>
  <si>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</si>
  <si>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</si>
  <si>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</si>
  <si>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</si>
  <si>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</si>
  <si>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</si>
  <si>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</si>
  <si>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</si>
  <si>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</si>
  <si>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</si>
  <si>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</si>
  <si>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</si>
  <si>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</si>
  <si>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</si>
  <si>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</si>
  <si>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</si>
  <si>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</si>
  <si>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</si>
  <si>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</si>
  <si>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</si>
  <si>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</si>
  <si>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</si>
  <si>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</si>
  <si>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</si>
  <si>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</si>
  <si>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</si>
  <si>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</si>
  <si>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</si>
  <si>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</si>
  <si>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</si>
  <si>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</si>
  <si>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</si>
  <si>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</si>
  <si>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</si>
  <si>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</si>
  <si>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</si>
  <si>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</si>
  <si>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</si>
  <si>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</si>
  <si>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</si>
  <si>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</si>
  <si>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</si>
  <si>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</si>
  <si>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</si>
  <si>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</si>
  <si>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</si>
  <si>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</si>
  <si>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</si>
  <si>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</si>
  <si>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</si>
  <si>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</si>
  <si>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</si>
  <si>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</si>
  <si>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</si>
  <si>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</si>
  <si>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</si>
  <si>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</si>
  <si>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</si>
  <si>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</si>
  <si>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</si>
  <si>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</si>
  <si>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</si>
  <si>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</si>
  <si>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</si>
  <si>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</si>
  <si>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</si>
  <si>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</si>
  <si>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</si>
  <si>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</si>
  <si>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</si>
  <si>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</si>
  <si>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</si>
  <si>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</si>
  <si>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</si>
  <si>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</si>
  <si>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</si>
  <si>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</si>
  <si>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</si>
  <si>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</si>
  <si>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</si>
  <si>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</si>
  <si>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</si>
  <si>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</si>
  <si>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</si>
  <si>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</si>
  <si>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</si>
  <si>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</si>
  <si>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</si>
  <si>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</si>
  <si>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</si>
  <si>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</si>
  <si>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</si>
  <si>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</si>
  <si>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</si>
  <si>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</si>
  <si>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</si>
  <si>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</si>
  <si>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</si>
  <si>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</si>
  <si>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</si>
  <si>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</si>
  <si>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</si>
  <si>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</si>
  <si>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</si>
  <si>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</si>
  <si>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</si>
  <si>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</si>
  <si>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</si>
  <si>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</si>
  <si>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</si>
  <si>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</si>
  <si>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</si>
  <si>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</si>
  <si>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</si>
  <si>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</si>
  <si>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</si>
  <si>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</si>
  <si>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</si>
  <si>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</si>
  <si>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</si>
  <si>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</si>
  <si>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</si>
  <si>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</si>
  <si>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</si>
  <si>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</si>
  <si>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</si>
  <si>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</si>
  <si>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</si>
  <si>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</si>
  <si>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</si>
  <si>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</si>
  <si>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</si>
  <si>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</si>
  <si>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</si>
  <si>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</si>
  <si>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</si>
  <si>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</si>
  <si>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</si>
  <si>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</si>
  <si>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</si>
  <si>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</si>
  <si>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</si>
  <si>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</si>
  <si>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</si>
  <si>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</si>
  <si>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</si>
  <si>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</si>
  <si>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</si>
  <si>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</si>
  <si>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</si>
  <si>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</si>
  <si>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</si>
  <si>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</si>
  <si>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</si>
  <si>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</si>
  <si>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</si>
  <si>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</si>
  <si>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</si>
  <si>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</si>
  <si>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</si>
  <si>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</si>
  <si>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</si>
  <si>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</si>
  <si>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</si>
  <si>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</si>
  <si>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</si>
  <si>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</si>
  <si>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</si>
  <si>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</si>
  <si>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</si>
  <si>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</si>
  <si>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</si>
  <si>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</si>
  <si>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</si>
  <si>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</si>
  <si>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</si>
  <si>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</si>
  <si>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</si>
  <si>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</si>
  <si>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</si>
  <si>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</si>
  <si>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</si>
  <si>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</si>
  <si>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</si>
  <si>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</si>
  <si>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</si>
  <si>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</si>
  <si>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</si>
  <si>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</si>
  <si>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</si>
  <si>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</si>
  <si>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</si>
  <si>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</si>
  <si>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</si>
  <si>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</si>
  <si>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</si>
  <si>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</si>
  <si>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</si>
  <si>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</si>
  <si>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</si>
  <si>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</si>
  <si>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</si>
  <si>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</si>
  <si>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</si>
  <si>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</si>
  <si>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</si>
  <si>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</si>
  <si>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</si>
  <si>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</si>
  <si>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</si>
  <si>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</si>
  <si>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</si>
  <si>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</si>
  <si>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</si>
  <si>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</si>
  <si>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</si>
  <si>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</si>
  <si>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</si>
  <si>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</si>
  <si>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</si>
  <si>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</si>
  <si>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</si>
  <si>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</si>
  <si>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</si>
  <si>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</si>
  <si>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</si>
  <si>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</si>
  <si>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</si>
  <si>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</si>
  <si>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</si>
  <si>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</si>
  <si>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</si>
  <si>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</si>
  <si>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</si>
  <si>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</si>
  <si>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</si>
  <si>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</si>
  <si>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</si>
  <si>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</si>
  <si>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</si>
  <si>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</si>
  <si>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</si>
  <si>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</si>
  <si>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</si>
  <si>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</si>
  <si>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</si>
  <si>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</si>
  <si>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</si>
  <si>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</si>
  <si>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</si>
  <si>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</si>
  <si>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</si>
  <si>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</si>
  <si>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</si>
  <si>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</si>
  <si>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</si>
  <si>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</si>
  <si>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</si>
  <si>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</si>
  <si>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</si>
  <si>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</si>
  <si>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</si>
  <si>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</si>
  <si>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</si>
  <si>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</si>
  <si>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</si>
  <si>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</si>
  <si>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</si>
  <si>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</si>
  <si>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</si>
  <si>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</si>
  <si>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</si>
  <si>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</si>
  <si>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</si>
  <si>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</si>
  <si>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</si>
  <si>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</si>
  <si>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</si>
  <si>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</si>
  <si>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</si>
  <si>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</si>
  <si>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</si>
  <si>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</si>
  <si>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</si>
  <si>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</si>
  <si>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</si>
  <si>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</si>
  <si>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</si>
  <si>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</si>
  <si>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</si>
  <si>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</si>
  <si>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</si>
  <si>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</si>
  <si>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</si>
  <si>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</si>
  <si>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</si>
  <si>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</si>
  <si>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</si>
  <si>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</si>
  <si>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</si>
  <si>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</si>
  <si>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</si>
  <si>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</si>
  <si>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</si>
  <si>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</si>
  <si>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</si>
  <si>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</si>
  <si>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</si>
  <si>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</si>
  <si>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</si>
  <si>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</si>
  <si>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</si>
  <si>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</si>
  <si>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</si>
  <si>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</si>
  <si>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</si>
  <si>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</si>
  <si>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</si>
  <si>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</si>
  <si>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</si>
  <si>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</si>
  <si>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</si>
  <si>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</si>
  <si>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</si>
  <si>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</si>
  <si>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</si>
  <si>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</si>
  <si>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</si>
  <si>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</si>
  <si>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</si>
  <si>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</si>
  <si>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</si>
  <si>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</si>
  <si>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</si>
  <si>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</si>
  <si>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</si>
  <si>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</si>
  <si>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</si>
  <si>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</si>
  <si>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</si>
  <si>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</si>
  <si>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</si>
  <si>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</si>
  <si>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</si>
  <si>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</si>
  <si>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</si>
  <si>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</si>
  <si>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</si>
  <si>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</si>
  <si>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</si>
  <si>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</si>
  <si>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</si>
  <si>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</si>
  <si>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</si>
  <si>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</si>
  <si>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</si>
  <si>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</si>
  <si>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</si>
  <si>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</si>
  <si>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</si>
  <si>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</si>
  <si>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</si>
  <si>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</si>
  <si>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</si>
  <si>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</si>
  <si>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</si>
  <si>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</si>
  <si>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</si>
  <si>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</si>
  <si>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</si>
  <si>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</si>
  <si>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</si>
  <si>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</si>
  <si>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</si>
  <si>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</si>
  <si>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</si>
  <si>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</si>
  <si>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</si>
  <si>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</si>
  <si>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</si>
  <si>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</si>
  <si>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</si>
  <si>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</si>
  <si>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</si>
  <si>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</si>
  <si>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</si>
  <si>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</si>
  <si>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</si>
  <si>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</si>
  <si>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</si>
  <si>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</si>
  <si>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</si>
  <si>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</si>
  <si>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</si>
  <si>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</si>
  <si>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</si>
  <si>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</si>
  <si>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</si>
  <si>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</si>
  <si>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</si>
  <si>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</si>
  <si>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</si>
  <si>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</si>
  <si>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</si>
  <si>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</si>
  <si>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</si>
  <si>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</si>
  <si>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</si>
  <si>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</si>
  <si>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</si>
  <si>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</si>
  <si>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</si>
  <si>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</si>
  <si>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</si>
  <si>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</si>
  <si>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</si>
  <si>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</si>
  <si>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</si>
  <si>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</si>
  <si>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</si>
  <si>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</si>
  <si>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</si>
  <si>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</si>
  <si>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</si>
  <si>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</si>
  <si>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</si>
  <si>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</si>
  <si>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</si>
  <si>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</si>
  <si>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</si>
  <si>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</si>
  <si>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</si>
  <si>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</si>
  <si>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</si>
  <si>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</si>
  <si>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</si>
  <si>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</si>
  <si>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</si>
  <si>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</si>
  <si>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</si>
  <si>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</si>
  <si>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</si>
  <si>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</si>
  <si>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</si>
  <si>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</si>
  <si>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</si>
  <si>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</si>
  <si>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</si>
  <si>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</si>
  <si>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</si>
  <si>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</si>
  <si>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</si>
  <si>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</si>
  <si>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</si>
  <si>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</si>
  <si>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</si>
  <si>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</si>
  <si>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</si>
  <si>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</si>
  <si>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</si>
  <si>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</si>
  <si>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</si>
  <si>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</si>
  <si>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</si>
  <si>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</si>
  <si>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</si>
  <si>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</si>
  <si>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</si>
  <si>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</si>
  <si>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</si>
  <si>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</si>
  <si>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</si>
  <si>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</si>
  <si>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</si>
  <si>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</si>
  <si>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</si>
  <si>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</si>
  <si>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</si>
  <si>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</si>
  <si>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</si>
  <si>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</si>
  <si>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</si>
  <si>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</si>
  <si>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</si>
  <si>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</si>
  <si>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</si>
  <si>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</si>
  <si>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</si>
  <si>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</si>
  <si>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</si>
  <si>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</si>
  <si>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</si>
  <si>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</si>
  <si>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</si>
  <si>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</si>
  <si>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</si>
  <si>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</si>
  <si>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</si>
  <si>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</si>
  <si>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</si>
  <si>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</si>
  <si>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</si>
  <si>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</si>
  <si>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</si>
  <si>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</si>
  <si>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</si>
  <si>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</si>
  <si>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</si>
  <si>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</si>
  <si>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</si>
  <si>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</si>
  <si>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</si>
  <si>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</si>
  <si>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</si>
  <si>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</si>
  <si>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</si>
  <si>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</si>
  <si>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</si>
  <si>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</si>
  <si>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</si>
  <si>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</si>
  <si>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</si>
  <si>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</si>
  <si>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</si>
  <si>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</si>
  <si>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</si>
  <si>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</si>
  <si>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</si>
  <si>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</si>
  <si>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</si>
  <si>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</si>
  <si>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</si>
  <si>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</si>
  <si>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</si>
  <si>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</si>
  <si>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</si>
  <si>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</si>
  <si>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</si>
  <si>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</si>
  <si>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</si>
  <si>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</si>
  <si>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</si>
  <si>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</si>
  <si>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</si>
  <si>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</si>
  <si>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</si>
  <si>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</si>
  <si>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</si>
  <si>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</si>
  <si>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</si>
  <si>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</si>
  <si>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</si>
  <si>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</si>
  <si>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</si>
  <si>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</si>
  <si>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</si>
  <si>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</si>
  <si>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</si>
  <si>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</si>
  <si>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</si>
  <si>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</si>
  <si>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</si>
  <si>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</si>
  <si>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</si>
  <si>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</si>
  <si>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</si>
  <si>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</si>
  <si>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</si>
  <si>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</si>
  <si>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</si>
  <si>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</si>
  <si>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</si>
  <si>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</si>
  <si>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</si>
  <si>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</si>
  <si>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</si>
  <si>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</si>
  <si>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</si>
  <si>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</si>
  <si>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</si>
  <si>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</si>
  <si>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</si>
  <si>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</si>
  <si>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</si>
  <si>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</si>
  <si>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</si>
  <si>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</si>
  <si>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</si>
  <si>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</si>
  <si>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</si>
  <si>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</si>
  <si>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</si>
  <si>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</si>
  <si>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</si>
  <si>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</si>
  <si>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</si>
  <si>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</si>
  <si>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</si>
  <si>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</si>
  <si>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</si>
  <si>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</si>
  <si>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</si>
  <si>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</si>
  <si>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</si>
  <si>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</si>
  <si>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</si>
  <si>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</si>
  <si>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</si>
  <si>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</si>
  <si>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</si>
  <si>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</si>
  <si>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</si>
  <si>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</si>
  <si>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</si>
  <si>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</si>
  <si>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</si>
  <si>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</si>
  <si>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</si>
  <si>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</si>
  <si>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</si>
  <si>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</si>
  <si>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</si>
  <si>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</si>
  <si>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</si>
  <si>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</si>
  <si>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</si>
  <si>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</si>
  <si>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</si>
  <si>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</si>
  <si>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</si>
  <si>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</si>
  <si>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</si>
  <si>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</si>
  <si>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</si>
  <si>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</si>
  <si>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</si>
  <si>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</si>
  <si>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</si>
  <si>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</si>
  <si>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</si>
  <si>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</si>
  <si>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</si>
  <si>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</si>
  <si>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</si>
  <si>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</si>
  <si>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</si>
  <si>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</si>
  <si>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</si>
  <si>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</si>
  <si>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</si>
  <si>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</si>
  <si>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</si>
  <si>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</si>
  <si>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</si>
  <si>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</si>
  <si>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</si>
  <si>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</si>
  <si>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</si>
  <si>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</si>
  <si>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</si>
  <si>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</si>
  <si>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</si>
  <si>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</si>
  <si>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</si>
  <si>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</si>
  <si>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</si>
  <si>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</si>
  <si>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</si>
  <si>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</si>
  <si>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</si>
  <si>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</si>
  <si>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</si>
  <si>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</si>
  <si>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</si>
  <si>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</si>
  <si>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</si>
  <si>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</si>
  <si>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</si>
  <si>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</si>
  <si>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</si>
  <si>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</si>
  <si>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</si>
  <si>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</si>
  <si>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</si>
  <si>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</si>
  <si>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</si>
  <si>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</si>
  <si>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</si>
  <si>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</si>
  <si>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</si>
  <si>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</si>
  <si>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</si>
  <si>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</si>
  <si>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</si>
  <si>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</si>
  <si>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</si>
  <si>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</si>
  <si>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</si>
  <si>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</si>
  <si>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</si>
  <si>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</si>
  <si>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</si>
  <si>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</si>
  <si>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</si>
  <si>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</si>
  <si>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</si>
  <si>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</si>
  <si>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</si>
  <si>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</si>
  <si>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</si>
  <si>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</si>
  <si>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</si>
  <si>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</si>
  <si>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</si>
  <si>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</si>
  <si>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</si>
  <si>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</si>
  <si>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</si>
  <si>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</si>
  <si>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</si>
  <si>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</si>
  <si>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</si>
  <si>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</si>
  <si>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</si>
  <si>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</si>
  <si>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</si>
  <si>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</si>
  <si>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</si>
  <si>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</si>
  <si>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</si>
  <si>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</si>
  <si>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</si>
  <si>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</si>
  <si>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</si>
  <si>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</si>
  <si>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</si>
  <si>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</si>
  <si>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</si>
  <si>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</si>
  <si>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</si>
  <si>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</si>
  <si>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</si>
  <si>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</si>
  <si>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</si>
  <si>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</si>
  <si>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</si>
  <si>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</si>
  <si>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</si>
  <si>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</si>
  <si>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</si>
  <si>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</si>
  <si>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</si>
  <si>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</si>
  <si>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</si>
  <si>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</si>
  <si>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</si>
  <si>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</si>
  <si>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</si>
  <si>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</si>
  <si>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</si>
  <si>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</si>
  <si>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</si>
  <si>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</si>
  <si>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</si>
  <si>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</si>
  <si>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</si>
  <si>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</si>
  <si>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</si>
  <si>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</si>
  <si>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</si>
  <si>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</si>
  <si>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</si>
  <si>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</si>
  <si>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</si>
  <si>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</si>
  <si>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</si>
  <si>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</si>
  <si>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</si>
  <si>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</si>
  <si>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</si>
  <si>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</si>
  <si>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</si>
  <si>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</si>
  <si>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</si>
  <si>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</si>
  <si>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</si>
  <si>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</si>
  <si>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</si>
  <si>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</si>
  <si>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</si>
  <si>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</si>
  <si>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</si>
  <si>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</si>
  <si>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</si>
  <si>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</si>
  <si>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</si>
  <si>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</si>
  <si>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</si>
  <si>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</si>
  <si>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</si>
  <si>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</si>
  <si>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</si>
  <si>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</si>
  <si>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</si>
  <si>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</si>
  <si>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</si>
  <si>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</si>
  <si>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</si>
  <si>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</si>
  <si>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</si>
  <si>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</si>
  <si>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</si>
  <si>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</si>
  <si>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</si>
  <si>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</si>
  <si>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</si>
  <si>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</si>
  <si>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</si>
  <si>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</si>
  <si>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</si>
  <si>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</si>
  <si>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</si>
  <si>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</si>
  <si>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</si>
  <si>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</si>
  <si>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</si>
  <si>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</si>
  <si>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</si>
  <si>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</si>
  <si>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</si>
  <si>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</si>
  <si>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</si>
  <si>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</si>
  <si>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</si>
  <si>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</si>
  <si>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</si>
  <si>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</si>
  <si>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</si>
  <si>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</si>
  <si>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</si>
  <si>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</si>
  <si>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</si>
  <si>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</si>
  <si>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</si>
  <si>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</si>
  <si>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</si>
  <si>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</si>
  <si>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</si>
  <si>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</si>
  <si>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</si>
  <si>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</si>
  <si>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</si>
  <si>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</si>
  <si>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</si>
  <si>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</si>
  <si>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</si>
  <si>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</si>
  <si>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</si>
  <si>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</si>
  <si>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</si>
  <si>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</si>
  <si>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</si>
  <si>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</si>
  <si>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</si>
  <si>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</si>
  <si>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</si>
  <si>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</si>
  <si>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</si>
  <si>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</si>
  <si>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</si>
  <si>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</si>
  <si>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</si>
  <si>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</si>
  <si>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</si>
  <si>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</si>
  <si>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</si>
  <si>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</si>
  <si>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</si>
  <si>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</si>
  <si>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</si>
  <si>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</si>
  <si>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</si>
  <si>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</si>
  <si>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</si>
  <si>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</si>
  <si>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</si>
  <si>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</si>
  <si>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</si>
  <si>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</si>
  <si>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</si>
  <si>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</si>
  <si>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</si>
  <si>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</si>
  <si>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</si>
  <si>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</si>
  <si>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</si>
  <si>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</si>
  <si>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</si>
  <si>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</si>
  <si>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</si>
  <si>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</si>
  <si>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</si>
  <si>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</si>
  <si>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</si>
  <si>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</si>
  <si>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</si>
  <si>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</si>
  <si>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</si>
  <si>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</si>
  <si>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</si>
  <si>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</si>
  <si>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</si>
  <si>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</si>
  <si>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</si>
  <si>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</si>
  <si>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</si>
  <si>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</si>
  <si>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</si>
  <si>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</si>
  <si>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</si>
  <si>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</si>
  <si>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</si>
  <si>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</si>
  <si>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</si>
  <si>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</si>
  <si>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</si>
  <si>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</si>
  <si>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</si>
  <si>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</si>
  <si>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</si>
  <si>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</si>
  <si>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</si>
  <si>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</si>
  <si>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</si>
  <si>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</si>
  <si>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</si>
  <si>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</si>
  <si>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</si>
  <si>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</si>
  <si>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</si>
  <si>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</si>
  <si>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</si>
  <si>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</si>
  <si>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</si>
  <si>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</si>
  <si>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</si>
  <si>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</si>
  <si>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</si>
  <si>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</si>
  <si>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</si>
  <si>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</si>
  <si>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</si>
  <si>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</si>
  <si>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</si>
  <si>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</si>
  <si>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</si>
  <si>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</si>
  <si>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</si>
  <si>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</si>
  <si>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</si>
  <si>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</si>
  <si>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</si>
  <si>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</si>
  <si>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</si>
  <si>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</si>
  <si>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</si>
  <si>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</si>
  <si>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</si>
  <si>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</si>
  <si>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</si>
  <si>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</si>
  <si>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</si>
  <si>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</si>
  <si>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</si>
  <si>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</si>
  <si>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</si>
  <si>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</si>
  <si>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</si>
  <si>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</si>
  <si>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</si>
  <si>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</si>
  <si>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</si>
  <si>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</si>
  <si>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</si>
  <si>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</si>
  <si>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</si>
  <si>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</si>
  <si>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</si>
  <si>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</si>
  <si>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</si>
  <si>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</si>
  <si>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</si>
  <si>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</si>
  <si>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</si>
  <si>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</si>
  <si>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</si>
  <si>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</si>
  <si>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</si>
  <si>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</si>
  <si>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</si>
  <si>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</si>
  <si>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</si>
  <si>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</si>
  <si>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</si>
  <si>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</si>
  <si>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</si>
  <si>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</si>
  <si>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</si>
  <si>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</si>
  <si>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</si>
  <si>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</si>
  <si>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</si>
  <si>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</si>
  <si>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</si>
  <si>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</si>
  <si>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</si>
  <si>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</si>
  <si>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</si>
  <si>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</si>
  <si>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</si>
  <si>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</si>
  <si>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</si>
  <si>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</si>
  <si>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</si>
  <si>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</si>
  <si>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</si>
  <si>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</si>
  <si>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</si>
  <si>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</si>
  <si>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</si>
  <si>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</si>
  <si>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</si>
  <si>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</si>
  <si>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</si>
  <si>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</si>
  <si>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</si>
  <si>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</si>
  <si>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</si>
  <si>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</si>
  <si>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</si>
  <si>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</si>
  <si>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</si>
  <si>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</si>
  <si>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</si>
  <si>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</si>
  <si>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</si>
  <si>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</si>
  <si>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</si>
  <si>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</si>
  <si>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</si>
  <si>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</si>
  <si>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</si>
  <si>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</si>
  <si>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</si>
  <si>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</si>
  <si>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</si>
  <si>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</si>
  <si>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</si>
  <si>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</si>
  <si>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</si>
  <si>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</si>
  <si>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</si>
  <si>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</si>
  <si>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</si>
  <si>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</si>
  <si>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</si>
  <si>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</si>
  <si>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</si>
  <si>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</si>
  <si>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</si>
  <si>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</si>
  <si>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</si>
  <si>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</si>
  <si>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</si>
  <si>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</si>
  <si>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</si>
  <si>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</si>
  <si>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</si>
  <si>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</si>
  <si>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</si>
  <si>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</si>
  <si>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</si>
  <si>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</si>
  <si>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</si>
  <si>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</si>
  <si>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</si>
  <si>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</si>
  <si>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</si>
  <si>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</si>
  <si>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</si>
  <si>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</si>
  <si>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</si>
  <si>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</si>
  <si>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</si>
  <si>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</si>
  <si>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</si>
  <si>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</si>
  <si>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</si>
  <si>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</si>
  <si>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</si>
  <si>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</si>
  <si>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</si>
  <si>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</si>
  <si>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</si>
  <si>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</si>
  <si>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</si>
  <si>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</si>
  <si>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</si>
  <si>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</si>
  <si>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</si>
  <si>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</si>
  <si>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</si>
  <si>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</si>
  <si>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</si>
  <si>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</si>
  <si>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</si>
  <si>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</si>
  <si>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</si>
  <si>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</si>
  <si>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</si>
  <si>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</si>
  <si>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</si>
  <si>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</si>
  <si>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</si>
  <si>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</si>
  <si>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</si>
  <si>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</si>
  <si>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</si>
  <si>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</si>
  <si>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</si>
  <si>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</si>
  <si>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</si>
  <si>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</si>
  <si>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</si>
  <si>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</si>
  <si>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</si>
  <si>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</si>
  <si>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</si>
  <si>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</si>
  <si>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</si>
  <si>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</si>
  <si>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</si>
  <si>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</si>
  <si>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</si>
  <si>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</si>
  <si>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</si>
  <si>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</si>
  <si>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</si>
  <si>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</si>
  <si>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</si>
  <si>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</si>
  <si>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</si>
  <si>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</si>
  <si>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</si>
  <si>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</si>
  <si>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</si>
  <si>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</si>
  <si>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</si>
  <si>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</si>
  <si>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</si>
  <si>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</si>
  <si>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</si>
  <si>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</si>
  <si>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</si>
  <si>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</si>
  <si>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</si>
  <si>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</si>
  <si>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</si>
  <si>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</si>
  <si>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</si>
  <si>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</si>
  <si>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</si>
  <si>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</si>
  <si>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</si>
  <si>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</si>
  <si>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</si>
  <si>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</si>
  <si>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</si>
  <si>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</si>
  <si>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</si>
  <si>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</si>
  <si>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</si>
  <si>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</si>
  <si>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</si>
  <si>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</si>
  <si>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</si>
  <si>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</si>
  <si>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</si>
  <si>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</si>
  <si>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</si>
  <si>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</si>
  <si>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</si>
  <si>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</si>
  <si>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</si>
  <si>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</si>
  <si>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</si>
  <si>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</si>
  <si>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</si>
  <si>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</si>
  <si>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</si>
  <si>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</si>
  <si>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</si>
  <si>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</si>
  <si>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</si>
  <si>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</si>
  <si>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</si>
  <si>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</si>
  <si>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</si>
  <si>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</si>
  <si>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</si>
  <si>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</si>
  <si>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</si>
  <si>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</si>
  <si>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</si>
  <si>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</si>
  <si>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</si>
  <si>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</si>
  <si>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</si>
  <si>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</si>
  <si>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</si>
  <si>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</si>
  <si>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</si>
  <si>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</si>
  <si>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</si>
  <si>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</si>
  <si>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</si>
  <si>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</si>
  <si>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</si>
  <si>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</si>
  <si>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</si>
  <si>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</si>
  <si>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</si>
  <si>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</si>
  <si>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</si>
  <si>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</si>
  <si>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</si>
  <si>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</si>
  <si>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</si>
  <si>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</si>
  <si>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</si>
  <si>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</si>
  <si>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</si>
  <si>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</si>
  <si>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</si>
  <si>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</si>
  <si>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</si>
  <si>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</si>
  <si>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</si>
  <si>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</si>
  <si>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</si>
  <si>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</si>
  <si>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</si>
  <si>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</si>
  <si>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</si>
  <si>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</si>
  <si>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</si>
  <si>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</si>
  <si>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</si>
  <si>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</si>
  <si>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</si>
  <si>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</si>
  <si>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</si>
  <si>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</si>
  <si>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</si>
  <si>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</si>
  <si>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</si>
  <si>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</si>
  <si>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</si>
  <si>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</si>
  <si>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</si>
  <si>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</si>
  <si>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</si>
  <si>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</si>
  <si>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</si>
  <si>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</si>
  <si>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</si>
  <si>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</si>
  <si>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</si>
  <si>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</si>
  <si>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</si>
  <si>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</si>
  <si>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</si>
  <si>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</si>
  <si>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</si>
  <si>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</si>
  <si>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</si>
  <si>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</si>
  <si>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</si>
  <si>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</si>
  <si>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</si>
  <si>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</si>
  <si>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</si>
  <si>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</si>
  <si>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</si>
  <si>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</si>
  <si>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</si>
  <si>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</si>
  <si>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</si>
  <si>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</si>
  <si>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</si>
  <si>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</si>
  <si>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</si>
  <si>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</si>
  <si>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</si>
  <si>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</si>
  <si>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</si>
  <si>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</si>
  <si>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</si>
  <si>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</si>
  <si>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</si>
  <si>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</si>
  <si>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</si>
  <si>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</si>
  <si>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</si>
  <si>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</si>
  <si>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</si>
  <si>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</si>
  <si>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</si>
  <si>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</si>
  <si>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</si>
  <si>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</si>
  <si>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</si>
  <si>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</si>
  <si>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</si>
  <si>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</si>
  <si>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</si>
  <si>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</si>
  <si>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</si>
  <si>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</si>
  <si>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</si>
  <si>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</si>
  <si>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</si>
  <si>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</si>
  <si>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</si>
  <si>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</si>
  <si>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</si>
  <si>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</si>
  <si>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</si>
  <si>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</si>
  <si>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</si>
  <si>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</si>
  <si>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</si>
  <si>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</si>
  <si>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</si>
  <si>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</si>
  <si>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</si>
  <si>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</si>
  <si>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</si>
  <si>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</si>
  <si>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</si>
  <si>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</si>
  <si>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</si>
  <si>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</si>
  <si>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</si>
  <si>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</si>
  <si>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</si>
  <si>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</si>
  <si>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</si>
  <si>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</si>
  <si>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</si>
  <si>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</si>
  <si>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</si>
  <si>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</si>
  <si>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</si>
  <si>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</si>
  <si>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</si>
  <si>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</si>
  <si>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</si>
  <si>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</si>
  <si>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</si>
  <si>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</si>
  <si>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</si>
  <si>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</si>
  <si>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</si>
  <si>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</si>
  <si>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</si>
  <si>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</si>
  <si>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</si>
  <si>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</si>
  <si>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</si>
  <si>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</si>
  <si>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</si>
  <si>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</si>
  <si>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</si>
  <si>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</si>
  <si>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</si>
  <si>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</si>
  <si>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</si>
  <si>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</si>
  <si>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</si>
  <si>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</si>
  <si>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</si>
  <si>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</si>
  <si>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</si>
  <si>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</si>
  <si>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</si>
  <si>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</si>
  <si>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</si>
  <si>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</si>
  <si>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</si>
  <si>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</si>
  <si>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</si>
  <si>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</si>
  <si>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</si>
  <si>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</si>
  <si>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</si>
  <si>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</si>
  <si>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</si>
  <si>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</si>
  <si>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</si>
  <si>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</si>
  <si>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</si>
  <si>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</si>
  <si>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</si>
  <si>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</si>
  <si>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</si>
  <si>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</si>
  <si>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</si>
  <si>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</si>
  <si>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</si>
  <si>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</si>
  <si>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</si>
  <si>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</si>
  <si>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</si>
  <si>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</si>
  <si>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</si>
  <si>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</si>
  <si>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</si>
  <si>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</si>
  <si>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</si>
  <si>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</si>
  <si>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</si>
  <si>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</si>
  <si>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</si>
  <si>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</si>
  <si>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</si>
  <si>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</si>
  <si>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</si>
  <si>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</si>
  <si>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</si>
  <si>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</si>
  <si>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</si>
  <si>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</si>
  <si>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</si>
  <si>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</si>
  <si>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</si>
  <si>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</si>
  <si>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</si>
  <si>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</si>
  <si>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</si>
  <si>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</si>
  <si>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</si>
  <si>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</si>
  <si>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</si>
  <si>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</si>
  <si>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</si>
  <si>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</si>
  <si>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</si>
  <si>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</si>
  <si>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</si>
  <si>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</si>
  <si>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</si>
  <si>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</si>
  <si>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</si>
  <si>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</si>
  <si>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</si>
  <si>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</si>
  <si>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</si>
  <si>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</si>
  <si>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</si>
  <si>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</si>
  <si>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</si>
  <si>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</si>
  <si>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</si>
  <si>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</si>
  <si>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</si>
  <si>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</si>
  <si>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</si>
  <si>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</si>
  <si>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</si>
  <si>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</si>
  <si>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</si>
  <si>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</si>
  <si>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</si>
  <si>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</si>
  <si>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</si>
  <si>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</si>
  <si>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</si>
  <si>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</si>
  <si>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</si>
  <si>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</si>
  <si>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</si>
  <si>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</si>
  <si>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</si>
  <si>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</si>
  <si>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</si>
  <si>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</si>
  <si>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</si>
  <si>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</si>
  <si>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</si>
  <si>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</si>
  <si>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</si>
  <si>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</si>
  <si>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</si>
  <si>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</si>
  <si>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</si>
  <si>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</si>
  <si>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</si>
  <si>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</si>
  <si>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</si>
  <si>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</si>
  <si>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</si>
  <si>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</si>
  <si>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</si>
  <si>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</si>
  <si>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</si>
  <si>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</si>
  <si>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</si>
  <si>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</si>
  <si>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</si>
  <si>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</si>
  <si>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</si>
  <si>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</si>
  <si>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</si>
  <si>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</si>
  <si>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</si>
  <si>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</si>
  <si>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</si>
  <si>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</si>
  <si>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</si>
  <si>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</si>
  <si>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</si>
  <si>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</si>
  <si>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</si>
  <si>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</si>
  <si>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</si>
  <si>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</si>
  <si>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</si>
  <si>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</si>
  <si>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</si>
  <si>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</si>
  <si>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</si>
  <si>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</si>
  <si>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</si>
  <si>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</si>
  <si>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</si>
  <si>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</si>
  <si>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</si>
  <si>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</si>
  <si>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</si>
  <si>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</si>
  <si>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</si>
  <si>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</si>
  <si>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</si>
  <si>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</si>
  <si>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</si>
  <si>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</si>
  <si>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</si>
  <si>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</si>
  <si>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</si>
  <si>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</si>
  <si>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</si>
  <si>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</si>
  <si>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</si>
  <si>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</si>
  <si>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</si>
  <si>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</si>
  <si>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</si>
  <si>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</si>
  <si>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</si>
  <si>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</si>
  <si>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</si>
  <si>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</si>
  <si>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</si>
  <si>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</si>
  <si>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</si>
  <si>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</si>
  <si>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</si>
  <si>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</si>
  <si>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</si>
  <si>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</si>
  <si>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</si>
  <si>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</si>
  <si>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</si>
  <si>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</si>
  <si>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</si>
  <si>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</si>
  <si>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</si>
  <si>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</si>
  <si>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</si>
  <si>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</si>
  <si>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</si>
  <si>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</si>
  <si>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</si>
  <si>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</si>
  <si>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</si>
  <si>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</si>
  <si>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</si>
  <si>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</si>
  <si>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</si>
  <si>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</si>
  <si>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</si>
  <si>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</si>
  <si>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</si>
  <si>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</si>
  <si>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</si>
  <si>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</si>
  <si>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</si>
  <si>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</si>
  <si>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</si>
  <si>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</si>
  <si>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</si>
  <si>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</si>
  <si>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</si>
  <si>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</si>
  <si>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</si>
  <si>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</si>
  <si>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</si>
  <si>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</si>
  <si>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</si>
  <si>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</si>
  <si>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PCM-20251212-00000268</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</si>
  <si>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</si>
  <si>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</si>
  <si>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</si>
  <si>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</si>
  <si>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</si>
  <si>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</si>
  <si>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</si>
  <si>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</si>
  <si>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</si>
  <si>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</si>
  <si>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</si>
  <si>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</si>
  <si>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</si>
  <si>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</si>
  <si>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</si>
  <si>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</si>
  <si>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</si>
  <si>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</si>
  <si>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PCM-20251212-00000233</t>
  </si>
  <si>
    <t>vandalism issue and team on the way to connect PG Remaining 10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</si>
  <si>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</si>
  <si>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</si>
  <si>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</si>
  <si>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</si>
  <si>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</si>
  <si>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</si>
  <si>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</si>
  <si>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</si>
  <si>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</si>
  <si>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</si>
  <si>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</si>
  <si>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</si>
  <si>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</si>
  <si>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PCM-20251212-00000255</t>
  </si>
  <si>
    <t>EM team at site</t>
  </si>
  <si>
    <t>PCM-20251212-00000263</t>
  </si>
  <si>
    <t>5G Sector flapping due to Rectifier module faulty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</si>
</sst>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3" totalsRowShown="0" headerRowDxfId="97" dataDxfId="96" headerRowBorderDxfId="94" tableBorderDxfId="95" totalsRowBorderDxfId="93">
  <autoFilter ref="A1:L1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7" dataDxfId="46" headerRowBorderDxfId="44" tableBorderDxfId="45" totalsRowBorderDxfId="43">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0" totalsRowShown="0" headerRowDxfId="30" dataDxfId="29" headerRowBorderDxfId="27" tableBorderDxfId="28">
  <autoFilter ref="A1:M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340.30701956018311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10613</v>
      </c>
      <c r="E3" s="122" t="s">
        <v>39106</v>
      </c>
      <c r="F3" s="121">
        <v>46003.238935185182</v>
      </c>
      <c r="G3" s="120">
        <f ca="1">IFERROR(NOW()-F3,"-")</f>
        <v>1.6510300927620847E-2</v>
      </c>
      <c r="H3" s="121">
        <v>46003.238935185182</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46003.255445486109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46003.255445486109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46003.255445486109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46003.255445486109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46003.255445486109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46003.255445486109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46003.255445486109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46003.255445486109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46003.255445486109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46003.255445486109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46003.255445486109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46003.255445486109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46003.255445486109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46003.255445486109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46003.255445486109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46003.255445486109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46003.255445486109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46003.255445486109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46003.255445486109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46003.255445486109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46003.255445486109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46003.255445486109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46003.255445486109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46003.255445486109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46003.255445486109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46003.255445486109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46003.255445486109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46003.255445486109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46003.255445486109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46003.255445486109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46003.255445486109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46003.255445486109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46003.255445486109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46003.255445486109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46003.255445486109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46003.255445486109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46003.255445486109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46003.255445486109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46003.255445486109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46003.255445486109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46003.255445486109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46003.255445486109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46003.255445486109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46003.255445486109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46003.255445486109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46003.255445486109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46003.255445486109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46003.255445486109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46003.255445486109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46003.255445486109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46003.255445486109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46003.255445486109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46003.255445486109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46003.255445486109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46003.255445486109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46003.255445486109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46003.255445486109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46003.255445486109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46003.255445486109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46003.255445486109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46003.255445486109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46003.255445486109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46003.255445486109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46003.255445486109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46003.255445486109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46003.255445486109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46003.255445486109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46003.255445486109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46003.255445486109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46003.255445486109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46003.255445486109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46003.255445486109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46003.255445486109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46003.255445486109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46003.255445486109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46003.255445486109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46003.255445486109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46003.255445486109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46003.255445486109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46003.255445486109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46003.255445486109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46003.255445486109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46003.255445486109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46003.255445486109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46003.255445486109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46003.255445486109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46003.255445486109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46003.255445486109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46003.255445486109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46003.255445486109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46003.255445486109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46003.255445486109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46003.255445486109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46003.255445486109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46003.255445486109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46003.255445486109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46003.255445486109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46003.255445486109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46003.255445486109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46003.255445486109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46003.255445486109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46003.255445486109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46003.255445486109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46003.255445486109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46003.255445486109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46003.255445486109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46003.255445486109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46003.255445486109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46003.255445486109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46003.255445486109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46003.255445486109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46003.255445486109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46003.255445486109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46003.255445486109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46003.255445486109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46003.255445486109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46003.255445486109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46003.255445486109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46003.255445486109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46003.255445486109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46003.255445486109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46003.255445486109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46003.255445486109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46003.255445486109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46003.255445486109</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46003.255445486109</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46003.255445486109</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46003.255445486109</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46003.255445486109</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46003.255445486109</v>
      </c>
      <c r="H133" s="121"/>
      <c r="I133" s="123" t="str">
        <f>IFERROR(VLOOKUP(D133,DB!A:F,6,0),"")</f>
        <v/>
      </c>
      <c r="J133" s="123" t="str">
        <f>IFERROR(VLOOKUP(D133,DB!A:G,7,0),"")</f>
        <v/>
      </c>
      <c r="K133" s="119"/>
      <c r="L133" s="118" t="str">
        <f>IFERROR(VLOOKUP(D133,DB!A:I,9,0),"")</f>
        <v/>
      </c>
    </row>
  </sheetData>
  <customSheetViews>
    <customSheetView guid="{F6042A99-DD27-4453-835D-0834D95730CC}" filter="1" showAutoFilter="1">
      <pageMargins left="0" right="0" top="0" bottom="0" header="0" footer="0"/>
      <autoFilter ref="B1:M1" xr:uid="{1D2DD055-1EB4-41E9-9BC1-185F3691FFA8}"/>
    </customSheetView>
  </customSheetViews>
  <dataValidations count="2">
    <dataValidation allowBlank="1" showInputMessage="1" showErrorMessage="1" sqref="E1" xr:uid="{5DBA255D-CDD9-49FB-AD3C-AF70AB4EE696}"/>
    <dataValidation type="list" allowBlank="1" showInputMessage="1" showErrorMessage="1" sqref="E2:E1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178.25560752314777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18.868026504627778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5.9000635416668956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2.4235357638899586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46003.255445486109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46003.255445486109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46003.255445486109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46003.255445486109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46003.255445486109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46003.255445486109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46003.255445486109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46003.255445486109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46003.255445486109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46003.255445486109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46003.255445486109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46003.255445486109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46003.255445486109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46003.255445486109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46003.255445486109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46003.255445486109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46003.255445486109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46003.255445486109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46003.255445486109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46003.255445486109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46003.255445486109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46003.255445486109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46003.255445486109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46003.255445486109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46003.255445486109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46003.255445486109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46003.255445486109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46003.255445486109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46003.255445486109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46003.255445486109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46003.255445486109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46003.255445486109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46003.255445486109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46003.255445486109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46003.255445486109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46003.255445486109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46003.255445486109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46003.255445486109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46003.255445486109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46003.255445486109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46003.255445486109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46003.255445486109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46003.255445486109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46003.255445486109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46003.255445486109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46003.255445486109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46003.255445486109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46003.255445486109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46003.255445486109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46003.255445486109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46003.255445486109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46003.255445486109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46003.255445486109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46003.255445486109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46003.255445486109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46003.255445486109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46003.255445486109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46003.255445486109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46003.255445486109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46003.255445486109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46003.255445486109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46003.255445486109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46003.255445486109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46003.255445486109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46003.255445486109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46003.255445486109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46003.255445486109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46003.255445486109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46003.255445486109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46003.255445486109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46003.255445486109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46003.255445486109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46003.255445486109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46003.255445486109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46003.255445486109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46003.255445486109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46003.255445486109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46003.255445486109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46003.255445486109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46003.255445486109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46003.255445486109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46003.255445486109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46003.255445486109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46003.255445486109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46003.255445486109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46003.255445486109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46003.255445486109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46003.255445486109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46003.255445486109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46003.255445486109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46003.255445486109</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46003.255445486109</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46003.255445486109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46003.255445486109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46003.255445486109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46003.255445486109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46003.255445486109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46003.255445486109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46003.255445486109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46003.255445486109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46003.255445486109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46003.255445486109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46003.255445486109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46003.255445486109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46003.255445486109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46003.255445486109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46003.255445486109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46003.255445486109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46003.255445486109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46003.255445486109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46003.255445486109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46003.255445486109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46003.255445486109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46003.255445486109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46003.255445486109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46003.255445486109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46003.255445486109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46003.255445486109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46003.255445486109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46003.255445486109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46003.255445486109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46003.255445486109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46003.255445486109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46003.255445486109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46003.255445486109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46003.255445486109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46003.255445486109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46003.255445486109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46003.255445486109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46003.255445486109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46003.255445486109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46003.255445486109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46003.255445486109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46003.255445486109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46003.255445486109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46003.255445486109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46003.255445486109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46003.255445486109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46003.255445486109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46003.255445486109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46003.255445486109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46003.255445486109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46003.255445486109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46003.255445486109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46003.255445486109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46003.255445486109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46003.255445486109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46003.255445486109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46003.255445486109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46003.255445486109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46003.255445486109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46003.255445486109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46003.255445486109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46003.255445486109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46003.255445486109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46003.255445486109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46003.255445486109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46003.255445486109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46003.255445486109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46003.255445486109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46003.255445486109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46003.255445486109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46003.255445486109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46003.255445486109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46003.255445486109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46003.255445486109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46003.255445486109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46003.255445486109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46003.255445486109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46003.255445486109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46003.255445486109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46003.255445486109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46003.255445486109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46003.255445486109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46003.255445486109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46003.255445486109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46003.255445486109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46003.255445486109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46003.255445486109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46003.255445486109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46003.255445486109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46003.255445486109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46003.255445486109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46003.255445486109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46003.255445486109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46003.255445486109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46003.255445486109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46003.255445486109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46003.255445486109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46003.255445486109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46003.255445486109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46003.255445486109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46003.255445486109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46003.255445486109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46003.255445486109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46003.255445486109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46003.255445486109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46003.255445486109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46003.255445486109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46003.255445486109</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46003.255445486109</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46003.255445486109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46003.255445486109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46003.255445486109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46003.255445486109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46003.255445486109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46003.255445486109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46003.255445486109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46003.255445486109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46003.255445486109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46003.255445486109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46003.255445486109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46003.255445486109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46003.255445486109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46003.255445486109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46003.255445486109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46003.255445486109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46003.255445486109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46003.255445486109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46003.255445486109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46003.255445486109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46003.255445486109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46003.255445486109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46003.255445486109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46003.255445486109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46003.255445486109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46003.255445486109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46003.255445486109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46003.255445486109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46003.255445486109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46003.255445486109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46003.255445486109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46003.255445486109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46003.255445486109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46003.255445486109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46003.255445486109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46003.255445486109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46003.255445486109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46003.255445486109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46003.255445486109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46003.255445486109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46003.255445486109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46003.255445486109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46003.255445486109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46003.255445486109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46003.255445486109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46003.255445486109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46003.255445486109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46003.255445486109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46003.255445486109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46003.255445486109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46003.255445486109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46003.255445486109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46003.255445486109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46003.255445486109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46003.255445486109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46003.255445486109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46003.255445486109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46003.255445486109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46003.255445486109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46003.255445486109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46003.255445486109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46003.255445486109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46003.255445486109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46003.255445486109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46003.255445486109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46003.255445486109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46003.255445486109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46003.255445486109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46003.255445486109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46003.255445486109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46003.255445486109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46003.255445486109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46003.255445486109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46003.255445486109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46003.255445486109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46003.255445486109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46003.255445486109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46003.255445486109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46003.255445486109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46003.255445486109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46003.255445486109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46003.255445486109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46003.255445486109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46003.255445486109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46003.255445486109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46003.255445486109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46003.255445486109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46003.255445486109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46003.255445486109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46003.255445486109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46003.255445486109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46003.255445486109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46003.255445486109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46003.255445486109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46003.255445486109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46003.255445486109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46003.255445486109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46003.255445486109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46003.255445486109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46003.255445486109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46003.255445486109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46003.255445486109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46003.255445486109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46003.255445486109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46003.255445486109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46003.255445486109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46003.255445486109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46003.255445486109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46003.255445486109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46003.255445486109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46003.255445486109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46003.255445486109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46003.255445486109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46003.255445486109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46003.255445486109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46003.255445486109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46003.255445486109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46003.255445486109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46003.255445486109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46003.255445486109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46003.255445486109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46003.255445486109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46003.255445486109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46003.255445486109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46003.255445486109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46003.255445486109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46003.255445486109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46003.255445486109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46003.255445486109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46003.255445486109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46003.255445486109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46003.255445486109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46003.255445486109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46003.255445486109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46003.255445486109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46003.255445486109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46003.255445486109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46003.255445486109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46003.255445486109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46003.255445486109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46003.255445486109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46003.255445486109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46003.255445486109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46003.255445486109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46003.255445486109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46003.255445486109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46003.255445486109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46003.255445486109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46003.255445486109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46003.255445486109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46003.255445486109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46003.255445486109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46003.255445486109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46003.255445486109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46003.255445486109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46003.255445486109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46003.255445486109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46003.255445486109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46003.255445486109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46003.255445486109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46003.255445486109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46003.255445486109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46003.255445486109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46003.255445486109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46003.255445486109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46003.255445486109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46003.255445486109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46003.255445486109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46003.255445486109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46003.255445486109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46003.255445486109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46003.255445486109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46003.255445486109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46003.255445486109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46003.255445486109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46003.255445486109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46003.255445486109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46003.255445486109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46003.255445486109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46003.255445486109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46003.255445486109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46003.255445486109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46003.255445486109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46003.255445486109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46003.255445486109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46003.255445486109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46003.255445486109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46003.255445486109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46003.255445486109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46003.255445486109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46003.255445486109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46003.255445486109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46003.255445486109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46003.255445486109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46003.255445486109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46003.255445486109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46003.255445486109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46003.255445486109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46003.255445486109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46003.255445486109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46003.255445486109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46003.255445486109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46003.255445486109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46003.255445486109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46003.255445486109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46003.255445486109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46003.255445486109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46003.255445486109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46003.255445486109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46003.255445486109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46003.255445486109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46003.255445486109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46003.255445486109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46003.255445486109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46003.255445486109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46003.255445486109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46003.255445486109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46003.255445486109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46003.255445486109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46003.255445486109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46003.255445486109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46003.255445486109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46003.255445486109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46003.255445486109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46003.255445486109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46003.255445486109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46003.255445486109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46003.255445486109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46003.255445486109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46003.255445486109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46003.255445486109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46003.255445486109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46003.255445486109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46003.255445486109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46003.255445486109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46003.255445486109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46003.255445486109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46003.255445486109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46003.255445486109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46003.255445486109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46003.255445486109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46003.255445486109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46003.255445486109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46003.255445486109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46003.255445486109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46003.255445486109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46003.255445486109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46003.255445486109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46003.255445486109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46003.255445486109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46003.255445486109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46003.255445486109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46003.255445486109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46003.255445486109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46003.255445486109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46003.255445486109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46003.255445486109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46003.255445486109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46003.255445486109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46003.255445486109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46003.255445486109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46003.255445486109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46003.255445486109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46003.255445486109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46003.255445486109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46003.255445486109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46003.255445486109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46003.255445486109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46003.255445486109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46003.255445486109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46003.255445486109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46003.255445486109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46003.255445486109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46003.255445486109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46003.255445486109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46003.255445486109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46003.255445486109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46003.255445486109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46003.255445486109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46003.255445486109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46003.255445486109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46003.255445486109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46003.255445486109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46003.255445486109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46003.255445486109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46003.255445486109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46003.255445486109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46003.255445486109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46003.255445486109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46003.255445486109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46003.255445486109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46003.255445486109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46003.255445486109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46003.255445486109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46003.255445486109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46003.255445486109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46003.255445486109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46003.255445486109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46003.255445486109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46003.255445486109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46003.255445486109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46003.255445486109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46003.255445486109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46003.255445486109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46003.255445486109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46003.255445486109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46003.255445486109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46003.255445486109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46003.255445486109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46003.255445486109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46003.255445486109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46003.255445486109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46003.255445486109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46003.255445486109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46003.255445486109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46003.255445486109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46003.255445486109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46003.255445486109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46003.255445486109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46003.255445486109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46003.255445486109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46003.255445486109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46003.255445486109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46003.255445486109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46003.255445486109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46003.255445486109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46003.255445486109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46003.255445486109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46003.255445486109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46003.255445486109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46003.255445486109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46003.255445486109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46003.255445486109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46003.255445486109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46003.255445486109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46003.255445486109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46003.255445486109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46003.255445486109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46003.255445486109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46003.255445486109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46003.255445486109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46003.255445486109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46003.255445486109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46003.255445486109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46003.255445486109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46003.255445486109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46003.255445486109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46003.255445486109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46003.255445486109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46003.255445486109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46003.255445486109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46003.255445486109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46003.255445486109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46003.255445486109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46003.255445486109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46003.255445486109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46003.255445486109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46003.255445486109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46003.255445486109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46003.255445486109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46003.255445486109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46003.255445486109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46003.255445486109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46003.255445486109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46003.255445486109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46003.255445486109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46003.255445486109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46003.255445486109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46003.255445486109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46003.255445486109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46003.255445486109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46003.255445486109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46003.255445486109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46003.255445486109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46003.255445486109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46003.255445486109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46003.255445486109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46003.255445486109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46003.255445486109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46003.255445486109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46003.255445486109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46003.255445486109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46003.255445486109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46003.255445486109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46003.255445486109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46003.255445486109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46003.255445486109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46003.255445486109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46003.255445486109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46003.255445486109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46003.255445486109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46003.255445486109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46003.255445486109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46003.255445486109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46003.255445486109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46003.255445486109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46003.255445486109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46003.255445486109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46003.255445486109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46003.255445486109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46003.255445486109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46003.255445486109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46003.255445486109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46003.255445486109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46003.255445486109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46003.255445486109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46003.255445486109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46003.255445486109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46003.255445486109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46003.255445486109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46003.255445486109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46003.255445486109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46003.255445486109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46003.255445486109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46003.255445486109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46003.255445486109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46003.255445486109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46003.255445486109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46003.255445486109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46003.255445486109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46003.255445486109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46003.255445486109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46003.255445486109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46003.255445486109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46003.255445486109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46003.255445486109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46003.255445486109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46003.255445486109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46003.255445486109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46003.255445486109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46003.255445486109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46003.255445486109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46003.255445486109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46003.255445486109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46003.255445486109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46003.255445486109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46003.255445486109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46003.255445486109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46003.255445486109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46003.255445486109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46003.255445486109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46003.255445486109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46003.255445486109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46003.255445486109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46003.255445486109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46003.255445486109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46003.255445486109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46003.255445486109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46003.255445486109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46003.255445486109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46003.255445486109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46003.255445486109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46003.255445486109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46003.255445486109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46003.255445486109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46003.255445486109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46003.255445486109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46003.255445486109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46003.255445486109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46003.255445486109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46003.255445486109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46003.255445486109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46003.255445486109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46003.255445486109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46003.255445486109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46003.255445486109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46003.255445486109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46003.255445486109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46003.255445486109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46003.255445486109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46003.255445486109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46003.255445486109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46003.255445486109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46003.255445486109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46003.255445486109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46003.255445486109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46003.255445486109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46003.255445486109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46003.255445486109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46003.255445486109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46003.255445486109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46003.255445486109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46003.255445486109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46003.255445486109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46003.255445486109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46003.255445486109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46003.255445486109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46003.255445486109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46003.255445486109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46003.255445486109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46003.255445486109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46003.255445486109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46003.255445486109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46003.255445486109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46003.255445486109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46003.255445486109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46003.255445486109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46003.255445486109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46003.255445486109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46003.255445486109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46003.255445486109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46003.255445486109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46003.255445486109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46003.255445486109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46003.255445486109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46003.255445486109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46003.255445486109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46003.255445486109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46003.255445486109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46003.255445486109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46003.255445486109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46003.255445486109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46003.255445486109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46003.255445486109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46003.255445486109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46003.255445486109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46003.255445486109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46003.255445486109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46003.255445486109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46003.255445486109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46003.255445486109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46003.255445486109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46003.255445486109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46003.255445486109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46003.255445486109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46003.255445486109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46003.255445486109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46003.255445486109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46003.255445486109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46003.255445486109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46003.255445486109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46003.255445486109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46003.255445486109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46003.255445486109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46003.255445486109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46003.255445486109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46003.255445486109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46003.255445486109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46003.255445486109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46003.255445486109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46003.255445486109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46003.255445486109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46003.255445486109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46003.255445486109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46003.255445486109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46003.255445486109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46003.255445486109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46003.255445486109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46003.255445486109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46003.255445486109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46003.255445486109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46003.255445486109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46003.255445486109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46003.255445486109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46003.255445486109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46003.255445486109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46003.255445486109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46003.255445486109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46003.255445486109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46003.255445486109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46003.255445486109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46003.255445486109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46003.255445486109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46003.255445486109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46003.255445486109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46003.255445486109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46003.255445486109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46003.255445486109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46003.255445486109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46003.255445486109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46003.255445486109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46003.255445486109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46003.255445486109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46003.255445486109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46003.255445486109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46003.255445486109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46003.255445486109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46003.255445486109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46003.255445486109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46003.255445486109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46003.255445486109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46003.255445486109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46003.255445486109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46003.255445486109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46003.255445486109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46003.255445486109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46003.255445486109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46003.255445486109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46003.255445486109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46003.255445486109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46003.255445486109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46003.255445486109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46003.255445486109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46003.255445486109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46003.255445486109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46003.255445486109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46003.255445486109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46003.255445486109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46003.255445486109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46003.255445486109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46003.255445486109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46003.255445486109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46003.255445486109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46003.255445486109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46003.255445486109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46003.255445486109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46003.255445486109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46003.255445486109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46003.255445486109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46003.255445486109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46003.255445486109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46003.255445486109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46003.255445486109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46003.255445486109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46003.255445486109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46003.255445486109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46003.255445486109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46003.255445486109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46003.255445486109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46003.255445486109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46003.255445486109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46003.255445486109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46003.255445486109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46003.255445486109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46003.255445486109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46003.255445486109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46003.255445486109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46003.255445486109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46003.255445486109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46003.255445486109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46003.255445486109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46003.255445486109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46003.255445486109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46003.255445486109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46003.255445486109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46003.255445486109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46003.255445486109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46003.255445486109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46003.255445486109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46003.255445486109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46003.255445486109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46003.255445486109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46003.255445486109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46003.255445486109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46003.255445486109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46003.255445486109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46003.255445486109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46003.255445486109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46003.255445486109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46003.255445486109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46003.255445486109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46003.255445486109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46003.255445486109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46003.255445486109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46003.255445486109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46003.255445486109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46003.255445486109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46003.255445486109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46003.255445486109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46003.255445486109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46003.255445486109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46003.255445486109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46003.255445486109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46003.255445486109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46003.255445486109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46003.255445486109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46003.255445486109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46003.255445486109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46003.255445486109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46003.255445486109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46003.255445486109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46003.255445486109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46003.255445486109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46003.255445486109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46003.255445486109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46003.255445486109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46003.255445486109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46003.255445486109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46003.255445486109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46003.255445486109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46003.255445486109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46003.255445486109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46003.255445486109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46003.255445486109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46003.255445486109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46003.255445486109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46003.255445486109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46003.255445486109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46003.255445486109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46003.255445486109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46003.255445486109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46003.255445486109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46003.255445486109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46003.255445486109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46003.255445486109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46003.255445486109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46003.255445486109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46003.255445486109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46003.255445486109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46003.255445486109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46003.255445486109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46003.255445486109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46003.255445486109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46003.255445486109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46003.255445486109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46003.255445486109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46003.255445486109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46003.255445486109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46003.255445486109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46003.255445486109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46003.255445486109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46003.255445486109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46003.255445486109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46003.255445486109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46003.255445486109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46003.255445486109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46003.255445486109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46003.255445486109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46003.255445486109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46003.255445486109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46003.255445486109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46003.255445486109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46003.255445486109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46003.255445486109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46003.255445486109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46003.255445486109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46003.255445486109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46003.255445486109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46003.255445486109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46003.255445486109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46003.255445486109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46003.255445486109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46003.255445486109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46003.255445486109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46003.255445486109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46003.255445486109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46003.255445486109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46003.255445486109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46003.255445486109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46003.255445486109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46003.255445486109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46003.255445486109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46003.255445486109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46003.255445486109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46003.255445486109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46003.255445486109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46003.255445486109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46003.255445486109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46003.255445486109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46003.255445486109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46003.255445486109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46003.255445486109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46003.255445486109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46003.255445486109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46003.255445486109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46003.255445486109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46003.255445486109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46003.255445486109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46003.255445486109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46003.255445486109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46003.255445486109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46003.255445486109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46003.255445486109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46003.255445486109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46003.255445486109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46003.255445486109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46003.255445486109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46003.255445486109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46003.255445486109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46003.255445486109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46003.255445486109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46003.255445486109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46003.255445486109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46003.255445486109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46003.255445486109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46003.255445486109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46003.255445486109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46003.255445486109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46003.255445486109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46003.255445486109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46003.255445486109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46003.255445486109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46003.255445486109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46003.255445486109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46003.255445486109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46003.255445486109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46003.255445486109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46003.255445486109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46003.255445486109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46003.255445486109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46003.255445486109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46003.255445486109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46003.255445486109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46003.255445486109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46003.255445486109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46003.255445486109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46003.255445486109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46003.255445486109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46003.255445486109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46003.255445486109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46003.255445486109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46003.255445486109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46003.255445486109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46003.255445486109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46003.255445486109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46003.255445486109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46003.255445486109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46003.255445486109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46003.255445486109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46003.255445486109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46003.255445486109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46003.255445486109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46003.255445486109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46003.255445486109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46003.255445486109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46003.255445486109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46003.255445486109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46003.255445486109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46003.255445486109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46003.255445486109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46003.255445486109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46003.255445486109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46003.255445486109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46003.255445486109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46003.255445486109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46003.255445486109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46003.255445486109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46003.255445486109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46003.255445486109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46003.255445486109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46003.255445486109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46003.255445486109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46003.255445486109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46003.255445486109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46003.255445486109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46003.255445486109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46003.255445486109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46003.255445486109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46003.255445486109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46003.255445486109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46003.255445486109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46003.255445486109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46003.255445486109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46003.255445486109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46003.255445486109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46003.255445486109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46003.255445486109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46003.255445486109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46003.255445486109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46003.255445486109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46003.255445486109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46003.255445486109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46003.255445486109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46003.255445486109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46003.255445486109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46003.255445486109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46003.255445486109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299.77472789351305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4.4613019675889518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5</v>
      </c>
      <c r="D4" s="87" t="s">
        <v>35235</v>
      </c>
      <c r="E4" s="90" t="s">
        <v>39106</v>
      </c>
      <c r="F4" s="91">
        <v>46003.199305555558</v>
      </c>
      <c r="G4" s="92">
        <f t="shared" ref="G4:G8" ca="1" si="1">IFERROR(NOW()-F4,"")</f>
        <v>5.6139930551580619E-2</v>
      </c>
      <c r="H4" s="91">
        <v>46003.149259259262</v>
      </c>
      <c r="I4" s="106" t="str">
        <f>IFERROR(VLOOKUP(D4,DB!A:F,6,0),"")</f>
        <v>SCECO+STB</v>
      </c>
      <c r="J4" s="106" t="str">
        <f>IFERROR(VLOOKUP(D4,DB!A:G,7,0),"")</f>
        <v>Weak</v>
      </c>
      <c r="K4" s="93" t="s">
        <v>39128</v>
      </c>
      <c r="L4" s="87" t="str">
        <f>IFERROR(VLOOKUP(D4,DB!A:I,9,0),"")</f>
        <v>Latis</v>
      </c>
    </row>
    <row r="5" spans="1:16" ht="15" customHeight="1">
      <c r="A5" s="106"/>
      <c r="B5" s="106" t="str">
        <f>IFERROR(VLOOKUP(D5,DB!A:K,11,0),"")</f>
        <v/>
      </c>
      <c r="C5" s="89"/>
      <c r="D5" s="87"/>
      <c r="E5" s="90"/>
      <c r="F5" s="91"/>
      <c r="G5" s="92">
        <f t="shared" ca="1" si="1"/>
        <v>46003.255445486109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46003.255445486109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46003.255445486109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46003.255445486109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46003.255445486109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46003.255445486109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46003.255445486109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46003.255445486109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46003.255445486109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46003.255445486109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46003.255445486109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46003.255445486109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46003.255445486109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46003.255445486109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46003.255445486109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46003.255445486109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46003.255445486109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46003.255445486109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46003.255445486109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46003.255445486109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46003.255445486109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46003.255445486109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46003.255445486109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46003.255445486109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46003.255445486109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46003.255445486109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46003.255445486109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46003.255445486109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46003.255445486109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46003.255445486109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46003.255445486109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46003.255445486109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46003.255445486109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46003.255445486109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46003.255445486109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46003.255445486109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46003.255445486109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46003.255445486109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46003.255445486109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46003.255445486109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46003.255445486109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46003.255445486109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46003.255445486109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46003.255445486109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46003.255445486109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46003.255445486109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46003.255445486109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46003.255445486109</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46003.255445486109</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46003.255445486109</v>
      </c>
      <c r="H54" s="91"/>
      <c r="I54" s="106" t="str">
        <f>IFERROR(VLOOKUP(D54,DB!A:F,6,0),"")</f>
        <v/>
      </c>
      <c r="J54" s="106" t="str">
        <f>IFERROR(VLOOKUP(D54,DB!A:G,7,0),"")</f>
        <v/>
      </c>
      <c r="K54" s="93"/>
      <c r="L54" s="8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topLeftCell="A14" workbookViewId="0">
      <selection activeCell="K9" sqref="K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111.42338530092093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39111</v>
      </c>
      <c r="F3" s="38">
        <v>45926.188877314817</v>
      </c>
      <c r="G3" s="101">
        <f t="shared" ref="G3" ca="1" si="0">IFERROR(NOW()-F3,"")</f>
        <v>77.066568171292602</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39111</v>
      </c>
      <c r="F4" s="103">
        <v>45948.661111111112</v>
      </c>
      <c r="G4" s="104">
        <f t="shared" ref="G4" ca="1" si="1">IFERROR(NOW()-F4,"")</f>
        <v>54.594334374996834</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21.882146874995669</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6.147957060180488</v>
      </c>
      <c r="H6" s="38">
        <v>45997.093599537038</v>
      </c>
      <c r="I6" s="37" t="str">
        <f>IFERROR(VLOOKUP(D6,[1]DB!A:F,6,0),"")</f>
        <v>SCECO</v>
      </c>
      <c r="J6" s="37" t="str">
        <f>IFERROR(VLOOKUP(D6,[1]DB!A:G,7,0),"")</f>
        <v>In progress</v>
      </c>
      <c r="K6" s="37" t="s">
        <v>39139</v>
      </c>
      <c r="L6" s="37" t="str">
        <f>IFERROR(VLOOKUP(D6,[1]DB!A:I,9,0),"")</f>
        <v>Latis</v>
      </c>
      <c r="M6" s="37"/>
    </row>
    <row r="7" spans="1:13">
      <c r="A7" s="37" t="s">
        <v>39140</v>
      </c>
      <c r="B7" s="37" t="str">
        <f>IFERROR(VLOOKUP(D7,[1]DB!A:K,11,0),"")</f>
        <v>R5</v>
      </c>
      <c r="C7" s="37">
        <v>1</v>
      </c>
      <c r="D7" s="37" t="s">
        <v>33475</v>
      </c>
      <c r="E7" s="37" t="s">
        <v>39106</v>
      </c>
      <c r="F7" s="38">
        <v>46002.119513888887</v>
      </c>
      <c r="G7" s="129">
        <f ca="1">IFERROR(NOW()-F7,"")</f>
        <v>1.1359315972222248</v>
      </c>
      <c r="H7" s="38">
        <v>46002.086875000001</v>
      </c>
      <c r="I7" s="37" t="str">
        <f>IFERROR(VLOOKUP(D7,[1]DB!A:F,6,0),"")</f>
        <v>SCECO</v>
      </c>
      <c r="J7" s="37" t="str">
        <f>IFERROR(VLOOKUP(D7,[1]DB!A:G,7,0),"")</f>
        <v>Good</v>
      </c>
      <c r="K7" s="99" t="s">
        <v>39141</v>
      </c>
      <c r="L7" s="37" t="str">
        <f>IFERROR(VLOOKUP(D7,[1]DB!A:I,9,0),"")</f>
        <v>Latis</v>
      </c>
      <c r="M7" s="37"/>
    </row>
    <row r="8" spans="1:13">
      <c r="A8" s="99" t="s">
        <v>39142</v>
      </c>
      <c r="B8" s="99" t="str">
        <f>IFERROR(VLOOKUP(D8,[1]DB!A:K,11,0),"")</f>
        <v>R5</v>
      </c>
      <c r="C8" s="99">
        <v>1</v>
      </c>
      <c r="D8" s="99" t="s">
        <v>36412</v>
      </c>
      <c r="E8" s="99" t="s">
        <v>39106</v>
      </c>
      <c r="F8" s="130">
        <v>46003.222569444442</v>
      </c>
      <c r="G8" s="101">
        <f t="shared" ref="G8:G63" ca="1" si="3">IFERROR(NOW()-F8,"")</f>
        <v>3.2876041666895617E-2</v>
      </c>
      <c r="H8" s="130">
        <v>46003.202430555553</v>
      </c>
      <c r="I8" s="99" t="str">
        <f>IFERROR(VLOOKUP(D8,[1]DB!A:F,6,0),"")</f>
        <v>Generator-SG</v>
      </c>
      <c r="J8" s="99" t="str">
        <f>IFERROR(VLOOKUP(D8,[1]DB!A:G,7,0),"")</f>
        <v>Dead</v>
      </c>
      <c r="K8" s="99" t="s">
        <v>39143</v>
      </c>
      <c r="L8" s="99" t="str">
        <f>IFERROR(VLOOKUP(D8,[1]DB!A:I,9,0),"")</f>
        <v>Latis</v>
      </c>
      <c r="M8" s="99"/>
    </row>
    <row r="9" spans="1:13">
      <c r="A9" s="99" t="s">
        <v>39144</v>
      </c>
      <c r="B9" s="99" t="str">
        <f>IFERROR(VLOOKUP(D9,[1]DB!A:K,11,0),"")</f>
        <v>R5</v>
      </c>
      <c r="C9" s="99">
        <v>1</v>
      </c>
      <c r="D9" s="99" t="s">
        <v>33096</v>
      </c>
      <c r="E9" s="99" t="s">
        <v>39106</v>
      </c>
      <c r="F9" s="130">
        <v>46003.233067129629</v>
      </c>
      <c r="G9" s="101">
        <f t="shared" ca="1" si="3"/>
        <v>2.2378356479748618E-2</v>
      </c>
      <c r="H9" s="130">
        <v>46003.232372685183</v>
      </c>
      <c r="I9" s="99" t="str">
        <f>IFERROR(VLOOKUP(D9,[1]DB!A:F,6,0),"")</f>
        <v>SCECO</v>
      </c>
      <c r="J9" s="99" t="str">
        <f>IFERROR(VLOOKUP(D9,[1]DB!A:G,7,0),"")</f>
        <v>Dead</v>
      </c>
      <c r="K9" s="99" t="s">
        <v>39145</v>
      </c>
      <c r="L9" s="99" t="str">
        <f>IFERROR(VLOOKUP(D9,[1]DB!A:I,9,0),"")</f>
        <v>Latis</v>
      </c>
      <c r="M9" s="99"/>
    </row>
    <row r="10" spans="1:13">
      <c r="A10" s="151"/>
      <c r="B10" s="151" t="str">
        <f>IFERROR(VLOOKUP(D10,[1]DB!A:K,11,0),"")</f>
        <v/>
      </c>
      <c r="C10" s="151"/>
      <c r="D10" s="151"/>
      <c r="E10" s="151"/>
      <c r="F10" s="152"/>
      <c r="G10" s="153">
        <f t="shared" ca="1" si="3"/>
        <v>46003.255445486109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46003.255445486109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46003.255445486109</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46003.255445486109</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46003.255445486109</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46003.255445486109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46003.255445486109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46003.255445486109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46003.255445486109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46003.255445486109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46003.255445486109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46003.255445486109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46003.255445486109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46003.255445486109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46003.255445486109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46003.255445486109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46003.255445486109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46003.255445486109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46003.255445486109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46003.255445486109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46003.255445486109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46003.255445486109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46003.255445486109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46003.255445486109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46003.255445486109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46003.255445486109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46003.255445486109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46003.255445486109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46003.255445486109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46003.255445486109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46003.255445486109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46003.255445486109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46003.255445486109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46003.255445486109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46003.255445486109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46003.255445486109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46003.255445486109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46003.255445486109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46003.255445486109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46003.255445486109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46003.255445486109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46003.255445486109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46003.255445486109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46003.255445486109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46003.255445486109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46003.255445486109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46003.255445486109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46003.255445486109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46003.255445486109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46003.255445486109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46003.255445486109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46003.255445486109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46003.255445486109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46003.255445486109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ref="G64:G70" ca="1" si="4">IFERROR(NOW()-F64,"")</f>
        <v>46003.255445486109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46003.255445486109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46003.255445486109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46003.255445486109</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46003.255445486109</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4"/>
        <v>46003.255445486109</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4"/>
        <v>46003.255445486109</v>
      </c>
      <c r="H70" s="152"/>
      <c r="I70" s="151" t="str">
        <f>IFERROR(VLOOKUP(D70,[1]DB!A:F,6,0),"")</f>
        <v/>
      </c>
      <c r="J70" s="151" t="str">
        <f>IFERROR(VLOOKUP(D70,[1]DB!A:G,7,0),"")</f>
        <v/>
      </c>
      <c r="K70" s="151"/>
      <c r="L70" s="151" t="str">
        <f>IFERROR(VLOOKUP(D70,[1]DB!A:I,9,0),"")</f>
        <v/>
      </c>
      <c r="M70" s="151"/>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6" ca="1" si="0">IFERROR(NOW()-F2,"-")</f>
        <v>46003.255445486109</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46003.255445486109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46003.255445486109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46003.255445486109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46003.255445486109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46003.255445486109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46003.255445486109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46003.255445486109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46003.255445486109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46003.255445486109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46003.255445486109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46003.255445486109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46003.255445486109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46003.255445486109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46003.255445486109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46003.255445486109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46003.255445486109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46003.255445486109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46003.255445486109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46003.255445486109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46003.255445486109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46003.255445486109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46003.255445486109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46003.255445486109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46003.255445486109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46003.255445486109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46003.255445486109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46003.255445486109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46003.255445486109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46003.255445486109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46003.255445486109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46003.255445486109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46003.255445486109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46003.255445486109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46003.255445486109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46003.255445486109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46003.255445486109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46003.255445486109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46003.255445486109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46003.255445486109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46003.255445486109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46003.255445486109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46003.255445486109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46003.255445486109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46003.255445486109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46003.255445486109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46003.255445486109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46003.255445486109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46003.255445486109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46003.255445486109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46003.255445486109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46003.255445486109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46003.255445486109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46003.255445486109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46003.255445486109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46003.255445486109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46003.255445486109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46003.255445486109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46003.255445486109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46003.255445486109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46003.255445486109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46003.255445486109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46003.255445486109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46003.255445486109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46003.255445486109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46003.255445486109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46003.255445486109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46003.255445486109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46003.255445486109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46003.255445486109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46003.255445486109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46003.255445486109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46003.255445486109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46003.255445486109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46003.255445486109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46003.255445486109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46003.255445486109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46003.255445486109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46003.255445486109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46003.255445486109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46003.255445486109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46003.255445486109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46003.255445486109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46003.255445486109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46003.255445486109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46003.255445486109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46003.255445486109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46003.255445486109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46003.255445486109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46003.255445486109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46003.255445486109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46003.255445486109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46003.255445486109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46003.255445486109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46003.255445486109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46003.255445486109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46003.255445486109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46003.255445486109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46003.255445486109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46003.255445486109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46003.255445486109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46003.255445486109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46003.255445486109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46003.255445486109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46003.255445486109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46003.255445486109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46003.255445486109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46003.255445486109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46003.255445486109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46003.255445486109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46003.255445486109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46003.255445486109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46003.255445486109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46003.255445486109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46003.255445486109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46003.255445486109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46003.255445486109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46003.255445486109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46003.255445486109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46003.255445486109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46003.255445486109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46003.255445486109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46003.255445486109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46003.255445486109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46003.255445486109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46003.255445486109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46003.255445486109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46003.255445486109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46003.255445486109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46003.255445486109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46003.255445486109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46003.255445486109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46003.255445486109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46003.255445486109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46003.255445486109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46003.255445486109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46003.255445486109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46003.255445486109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46003.255445486109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46003.255445486109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46003.255445486109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46003.255445486109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46003.255445486109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46003.255445486109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46003.255445486109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46003.255445486109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46003.255445486109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46003.255445486109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46003.255445486109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46003.255445486109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46003.255445486109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46003.255445486109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46003.255445486109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46003.255445486109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46003.255445486109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46003.255445486109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46003.255445486109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46003.255445486109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46003.255445486109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46003.255445486109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46003.255445486109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46003.255445486109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46003.255445486109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46003.255445486109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46003.255445486109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46003.255445486109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46003.255445486109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46003.255445486109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46003.255445486109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46003.255445486109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46003.255445486109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46003.255445486109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46003.255445486109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46003.255445486109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46003.255445486109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46003.255445486109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46003.255445486109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46003.255445486109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46003.255445486109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46003.255445486109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46003.255445486109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46003.255445486109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46003.255445486109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46003.255445486109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46003.255445486109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46003.255445486109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46003.255445486109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46003.255445486109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46003.255445486109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46003.255445486109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46003.255445486109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46003.255445486109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46003.255445486109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46003.255445486109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46003.255445486109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46003.255445486109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46003.255445486109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46003.255445486109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46003.255445486109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46003.255445486109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46003.255445486109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46003.255445486109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46003.255445486109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46003.255445486109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46003.255445486109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46003.255445486109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46003.255445486109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46003.255445486109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46003.255445486109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46003.255445486109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46003.255445486109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46003.255445486109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46003.255445486109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46003.255445486109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46003.255445486109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46003.255445486109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46003.255445486109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46003.255445486109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46003.255445486109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46003.255445486109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46003.255445486109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46003.255445486109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46003.255445486109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46003.255445486109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46003.255445486109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46003.255445486109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46003.255445486109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46003.255445486109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46003.255445486109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46003.255445486109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46003.255445486109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46003.255445486109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46003.255445486109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46003.255445486109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46003.255445486109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46003.255445486109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46003.255445486109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46003.255445486109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46003.255445486109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46003.255445486109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46003.255445486109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46003.255445486109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46003.255445486109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46003.255445486109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46003.255445486109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46003.255445486109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46003.255445486109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46003.255445486109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46003.255445486109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46003.255445486109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46003.255445486109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46003.255445486109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46003.255445486109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46003.255445486109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46003.255445486109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46003.255445486109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46003.255445486109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46003.255445486109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46003.255445486109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46003.255445486109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46003.255445486109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46003.255445486109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46003.255445486109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46003.255445486109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46003.255445486109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46003.255445486109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46003.255445486109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46003.255445486109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46003.255445486109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46003.255445486109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46003.255445486109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46003.255445486109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46003.255445486109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46003.255445486109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46003.255445486109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46003.255445486109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46003.255445486109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46003.255445486109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46003.255445486109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46003.255445486109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46003.255445486109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46003.255445486109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46003.255445486109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46003.255445486109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46003.255445486109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46003.255445486109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46003.255445486109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46003.255445486109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46003.255445486109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46003.255445486109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46003.255445486109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46003.255445486109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46003.255445486109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46003.255445486109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46003.255445486109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46003.255445486109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46003.255445486109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46003.255445486109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46003.255445486109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46003.255445486109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46003.255445486109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46003.255445486109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46003.255445486109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46003.255445486109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46003.255445486109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46003.255445486109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46003.255445486109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46003.255445486109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46003.255445486109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46003.255445486109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46003.255445486109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46003.255445486109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46003.255445486109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46003.255445486109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46003.255445486109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46003.255445486109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46003.255445486109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46003.255445486109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46003.255445486109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46003.255445486109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46003.255445486109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46003.255445486109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46003.255445486109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46003.255445486109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46003.255445486109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46003.255445486109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46003.255445486109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46003.255445486109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46003.255445486109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46003.255445486109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46003.255445486109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46003.255445486109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46003.255445486109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46003.255445486109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46003.255445486109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46003.255445486109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46003.255445486109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46003.255445486109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46003.255445486109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46003.255445486109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46003.255445486109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46003.255445486109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46003.255445486109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46003.255445486109</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46003.255445486109</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46003.255445486109</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46003.255445486109</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2025-12-12T03:09:42Z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