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58" documentId="120_S{2AC9BD13-BADA-5192-A53E-5A8FF88502F6}" xr6:coauthVersionLast="47" xr6:coauthVersionMax="47" xr10:uidLastSave="{BB76A868-E76B-4E69-B827-E0FA586CBD5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I3"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J3" i="9"/>
  <c r="L3" i="9"/>
  <c r="B4" i="9"/>
  <c r="I4" i="9"/>
  <c r="J4" i="9"/>
  <c r="L4" i="9"/>
  <c r="B5" i="9"/>
  <c r="I5" i="9"/>
  <c r="J5" i="9"/>
  <c r="L5" i="9"/>
  <c r="B6" i="9"/>
  <c r="G6" i="9"/>
  <c r="I6" i="9"/>
  <c r="J6" i="9"/>
  <c r="L6" i="9"/>
  <c r="B7" i="9"/>
  <c r="G7" i="9"/>
  <c r="I7" i="9"/>
  <c r="J7" i="9"/>
  <c r="L7" i="9"/>
  <c r="B8" i="9"/>
  <c r="G8" i="9"/>
  <c r="I8" i="9"/>
  <c r="J8" i="9"/>
  <c r="L8"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<sst xmlns="http://schemas.openxmlformats.org/spreadsheetml/2006/main" count="180285" uniqueCount="39130">
  <si>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</si>
  <si>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</si>
  <si>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</si>
  <si>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</si>
  <si>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</si>
  <si>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</si>
  <si>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</si>
  <si>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</si>
  <si>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</si>
  <si>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</si>
  <si>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</si>
  <si>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</si>
  <si>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</si>
  <si>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</si>
  <si>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</si>
  <si>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</si>
  <si>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</si>
  <si>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</si>
  <si>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</si>
  <si>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</si>
  <si>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</si>
  <si>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</si>
  <si>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</si>
  <si>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</si>
  <si>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</si>
  <si>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</si>
  <si>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</si>
  <si>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</si>
  <si>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</si>
  <si>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</si>
  <si>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</si>
  <si>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</si>
  <si>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</si>
  <si>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</si>
  <si>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</si>
  <si>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</si>
  <si>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</si>
  <si>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</si>
  <si>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</si>
  <si>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</si>
  <si>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</si>
  <si>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</si>
  <si>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</si>
  <si>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</si>
  <si>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</si>
  <si>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</si>
  <si>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</si>
  <si>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</si>
  <si>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</si>
  <si>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</si>
  <si>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</si>
  <si>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</si>
  <si>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</si>
  <si>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</si>
  <si>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</si>
  <si>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</si>
  <si>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</si>
  <si>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</si>
  <si>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</si>
  <si>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</si>
  <si>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</si>
  <si>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</si>
  <si>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</si>
  <si>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</si>
  <si>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</si>
  <si>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</si>
  <si>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</si>
  <si>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</si>
  <si>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</si>
  <si>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</si>
  <si>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</si>
  <si>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</si>
  <si>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</si>
  <si>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</si>
  <si>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</si>
  <si>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</si>
  <si>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</si>
  <si>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</si>
  <si>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</si>
  <si>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</si>
  <si>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</si>
  <si>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</si>
  <si>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</si>
  <si>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</si>
  <si>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</si>
  <si>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</si>
  <si>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</si>
  <si>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</si>
  <si>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</si>
  <si>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</si>
  <si>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</si>
  <si>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</si>
  <si>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</si>
  <si>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</si>
  <si>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</si>
  <si>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</si>
  <si>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</si>
  <si>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</si>
  <si>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</si>
  <si>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</si>
  <si>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</si>
  <si>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</si>
  <si>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</si>
  <si>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</si>
  <si>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</si>
  <si>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</si>
  <si>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</si>
  <si>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</si>
  <si>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</si>
  <si>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</si>
  <si>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</si>
  <si>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</si>
  <si>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</si>
  <si>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</si>
  <si>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</si>
  <si>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</si>
  <si>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</si>
  <si>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</si>
  <si>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</si>
  <si>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</si>
  <si>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</si>
  <si>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</si>
  <si>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</si>
  <si>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</si>
  <si>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</si>
  <si>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</si>
  <si>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</si>
  <si>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</si>
  <si>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</si>
  <si>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</si>
  <si>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</si>
  <si>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</si>
  <si>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</si>
  <si>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</si>
  <si>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</si>
  <si>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</si>
  <si>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</si>
  <si>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</si>
  <si>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</si>
  <si>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</si>
  <si>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</si>
  <si>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</si>
  <si>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</si>
  <si>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</si>
  <si>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</si>
  <si>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</si>
  <si>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</si>
  <si>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</si>
  <si>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</si>
  <si>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</si>
  <si>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</si>
  <si>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</si>
  <si>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</si>
  <si>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</si>
  <si>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</si>
  <si>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</si>
  <si>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</si>
  <si>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</si>
  <si>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</si>
  <si>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</si>
  <si>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</si>
  <si>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</si>
  <si>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</si>
  <si>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</si>
  <si>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</si>
  <si>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</si>
  <si>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</si>
  <si>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</si>
  <si>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</si>
  <si>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</si>
  <si>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</si>
  <si>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</si>
  <si>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</si>
  <si>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</si>
  <si>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</si>
  <si>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</si>
  <si>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</si>
  <si>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</si>
  <si>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</si>
  <si>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</si>
  <si>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</si>
  <si>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</si>
  <si>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</si>
  <si>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</si>
  <si>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</si>
  <si>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</si>
  <si>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</si>
  <si>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</si>
  <si>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</si>
  <si>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</si>
  <si>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</si>
  <si>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</si>
  <si>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</si>
  <si>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</si>
  <si>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</si>
  <si>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</si>
  <si>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</si>
  <si>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</si>
  <si>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</si>
  <si>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</si>
  <si>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</si>
  <si>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</si>
  <si>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</si>
  <si>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</si>
  <si>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</si>
  <si>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</si>
  <si>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</si>
  <si>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</si>
  <si>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</si>
  <si>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</si>
  <si>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</si>
  <si>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</si>
  <si>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</si>
  <si>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</si>
  <si>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</si>
  <si>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</si>
  <si>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</si>
  <si>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</si>
  <si>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</si>
  <si>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</si>
  <si>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</si>
  <si>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</si>
  <si>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</si>
  <si>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</si>
  <si>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</si>
  <si>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</si>
  <si>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</si>
  <si>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</si>
  <si>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</si>
  <si>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</si>
  <si>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</si>
  <si>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</si>
  <si>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</si>
  <si>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</si>
  <si>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</si>
  <si>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</si>
  <si>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</si>
  <si>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</si>
  <si>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</si>
  <si>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</si>
  <si>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</si>
  <si>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</si>
  <si>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</si>
  <si>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</si>
  <si>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</si>
  <si>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</si>
  <si>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</si>
  <si>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</si>
  <si>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</si>
  <si>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</si>
  <si>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</si>
  <si>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</si>
  <si>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</si>
  <si>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</si>
  <si>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</si>
  <si>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</si>
  <si>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</si>
  <si>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</si>
  <si>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</si>
  <si>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</si>
  <si>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</si>
  <si>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</si>
  <si>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</si>
  <si>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</si>
  <si>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</si>
  <si>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</si>
  <si>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</si>
  <si>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</si>
  <si>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</si>
  <si>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</si>
  <si>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</si>
  <si>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</si>
  <si>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</si>
  <si>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</si>
  <si>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</si>
  <si>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</si>
  <si>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</si>
  <si>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</si>
  <si>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</si>
  <si>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</si>
  <si>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</si>
  <si>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</si>
  <si>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</si>
  <si>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</si>
  <si>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</si>
  <si>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</si>
  <si>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</si>
  <si>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</si>
  <si>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</si>
  <si>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</si>
  <si>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</si>
  <si>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</si>
  <si>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</si>
  <si>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</si>
  <si>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</si>
  <si>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</si>
  <si>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</si>
  <si>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</si>
  <si>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</si>
  <si>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</si>
  <si>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</si>
  <si>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</si>
  <si>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</si>
  <si>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</si>
  <si>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</si>
  <si>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</si>
  <si>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</si>
  <si>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</si>
  <si>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</si>
  <si>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</si>
  <si>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</si>
  <si>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</si>
  <si>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</si>
  <si>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</si>
  <si>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</si>
  <si>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</si>
  <si>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</si>
  <si>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</si>
  <si>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</si>
  <si>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</si>
  <si>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</si>
  <si>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</si>
  <si>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</si>
  <si>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</si>
  <si>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</si>
  <si>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</si>
  <si>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</si>
  <si>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</si>
  <si>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</si>
  <si>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</si>
  <si>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</si>
  <si>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</si>
  <si>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</si>
  <si>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</si>
  <si>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</si>
  <si>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</si>
  <si>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</si>
  <si>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</si>
  <si>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</si>
  <si>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</si>
  <si>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</si>
  <si>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</si>
  <si>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</si>
  <si>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</si>
  <si>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</si>
  <si>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</si>
  <si>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</si>
  <si>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</si>
  <si>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</si>
  <si>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</si>
  <si>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</si>
  <si>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</si>
  <si>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</si>
  <si>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</si>
  <si>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</si>
  <si>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</si>
  <si>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</si>
  <si>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</si>
  <si>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</si>
  <si>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</si>
  <si>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</si>
  <si>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</si>
  <si>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</si>
  <si>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</si>
  <si>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</si>
  <si>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</si>
  <si>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</si>
  <si>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</si>
  <si>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</si>
  <si>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</si>
  <si>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</si>
  <si>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</si>
  <si>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</si>
  <si>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</si>
  <si>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</si>
  <si>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</si>
  <si>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</si>
  <si>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</si>
  <si>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</si>
  <si>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</si>
  <si>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</si>
  <si>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</si>
  <si>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</si>
  <si>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</si>
  <si>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</si>
  <si>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</si>
  <si>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</si>
  <si>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</si>
  <si>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</si>
  <si>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</si>
  <si>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</si>
  <si>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</si>
  <si>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</si>
  <si>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</si>
  <si>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</si>
  <si>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</si>
  <si>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</si>
  <si>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</si>
  <si>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</si>
  <si>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</si>
  <si>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</si>
  <si>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</si>
  <si>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</si>
  <si>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</si>
  <si>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</si>
  <si>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</si>
  <si>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</si>
  <si>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</si>
  <si>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</si>
  <si>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</si>
  <si>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</si>
  <si>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</si>
  <si>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</si>
  <si>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</si>
  <si>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</si>
  <si>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</si>
  <si>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</si>
  <si>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</si>
  <si>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</si>
  <si>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</si>
  <si>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</si>
  <si>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</si>
  <si>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</si>
  <si>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</si>
  <si>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</si>
  <si>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</si>
  <si>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</si>
  <si>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</si>
  <si>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</si>
  <si>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</si>
  <si>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</si>
  <si>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</si>
  <si>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</si>
  <si>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</si>
  <si>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</si>
  <si>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</si>
  <si>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</si>
  <si>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</si>
  <si>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</si>
  <si>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</si>
  <si>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</si>
  <si>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</si>
  <si>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</si>
  <si>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</si>
  <si>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</si>
  <si>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</si>
  <si>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</si>
  <si>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</si>
  <si>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</si>
  <si>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</si>
  <si>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</si>
  <si>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</si>
  <si>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</si>
  <si>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</si>
  <si>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</si>
  <si>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</si>
  <si>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</si>
  <si>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</si>
  <si>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</si>
  <si>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</si>
  <si>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</si>
  <si>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</si>
  <si>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</si>
  <si>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</si>
  <si>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</si>
  <si>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</si>
  <si>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</si>
  <si>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</si>
  <si>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</si>
  <si>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</si>
  <si>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</si>
  <si>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</si>
  <si>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</si>
  <si>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</si>
  <si>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</si>
  <si>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</si>
  <si>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</si>
  <si>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</si>
  <si>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</si>
  <si>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</si>
  <si>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</si>
  <si>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</si>
  <si>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</si>
  <si>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</si>
  <si>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</si>
  <si>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</si>
  <si>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</si>
  <si>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</si>
  <si>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</si>
  <si>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</si>
  <si>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</si>
  <si>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</si>
  <si>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</si>
  <si>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</si>
  <si>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</si>
  <si>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</si>
  <si>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</si>
  <si>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</si>
  <si>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</si>
  <si>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</si>
  <si>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</si>
  <si>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</si>
  <si>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</si>
  <si>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</si>
  <si>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</si>
  <si>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</si>
  <si>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</si>
  <si>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</si>
  <si>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</si>
  <si>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</si>
  <si>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</si>
  <si>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</si>
  <si>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</si>
  <si>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</si>
  <si>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</si>
  <si>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</si>
  <si>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</si>
  <si>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</si>
  <si>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</si>
  <si>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</si>
  <si>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</si>
  <si>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</si>
  <si>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</si>
  <si>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</si>
  <si>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</si>
  <si>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</si>
  <si>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</si>
  <si>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</si>
  <si>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</si>
  <si>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</si>
  <si>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</si>
  <si>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</si>
  <si>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</si>
  <si>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</si>
  <si>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</si>
  <si>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</si>
  <si>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</si>
  <si>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</si>
  <si>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</si>
  <si>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</si>
  <si>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</si>
  <si>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</si>
  <si>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</si>
  <si>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</si>
  <si>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</si>
  <si>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</si>
  <si>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</si>
  <si>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</si>
  <si>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</si>
  <si>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</si>
  <si>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</si>
  <si>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</si>
  <si>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</si>
  <si>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</si>
  <si>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</si>
  <si>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</si>
  <si>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</si>
  <si>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</si>
  <si>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</si>
  <si>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</si>
  <si>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</si>
  <si>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</si>
  <si>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</si>
  <si>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</si>
  <si>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</si>
  <si>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</si>
  <si>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</si>
  <si>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</si>
  <si>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</si>
  <si>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</si>
  <si>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</si>
  <si>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</si>
  <si>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</si>
  <si>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</si>
  <si>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</si>
  <si>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</si>
  <si>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</si>
  <si>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</si>
  <si>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</si>
  <si>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</si>
  <si>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</si>
  <si>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</si>
  <si>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</si>
  <si>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</si>
  <si>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</si>
  <si>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</si>
  <si>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</si>
  <si>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</si>
  <si>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</si>
  <si>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</si>
  <si>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</si>
  <si>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</si>
  <si>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</si>
  <si>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</si>
  <si>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</si>
  <si>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</si>
  <si>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</si>
  <si>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</si>
  <si>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</si>
  <si>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</si>
  <si>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</si>
  <si>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</si>
  <si>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</si>
  <si>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</si>
  <si>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</si>
  <si>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</si>
  <si>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</si>
  <si>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</si>
  <si>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</si>
  <si>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</si>
  <si>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</si>
  <si>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</si>
  <si>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</si>
  <si>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</si>
  <si>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</si>
  <si>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</si>
  <si>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</si>
  <si>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</si>
  <si>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</si>
  <si>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</si>
  <si>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</si>
  <si>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</si>
  <si>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</si>
  <si>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</si>
  <si>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</si>
  <si>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</si>
  <si>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</si>
  <si>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</si>
  <si>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</si>
  <si>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</si>
  <si>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</si>
  <si>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</si>
  <si>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</si>
  <si>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</si>
  <si>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</si>
  <si>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</si>
  <si>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</si>
  <si>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</si>
  <si>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</si>
  <si>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</si>
  <si>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</si>
  <si>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</si>
  <si>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</si>
  <si>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</si>
  <si>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</si>
  <si>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</si>
  <si>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</si>
  <si>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</si>
  <si>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</si>
  <si>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</si>
  <si>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</si>
  <si>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</si>
  <si>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</si>
  <si>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</si>
  <si>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</si>
  <si>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</si>
  <si>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</si>
  <si>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</si>
  <si>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</si>
  <si>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</si>
  <si>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</si>
  <si>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</si>
  <si>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</si>
  <si>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</si>
  <si>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</si>
  <si>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</si>
  <si>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</si>
  <si>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</si>
  <si>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</si>
  <si>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</si>
  <si>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</si>
  <si>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</si>
  <si>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</si>
  <si>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</si>
  <si>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</si>
  <si>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</si>
  <si>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</si>
  <si>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</si>
  <si>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</si>
  <si>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</si>
  <si>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</si>
  <si>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</si>
  <si>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</si>
  <si>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</si>
  <si>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</si>
  <si>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</si>
  <si>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</si>
  <si>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</si>
  <si>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</si>
  <si>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</si>
  <si>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</si>
  <si>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</si>
  <si>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</si>
  <si>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</si>
  <si>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</si>
  <si>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</si>
  <si>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</si>
  <si>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</si>
  <si>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</si>
  <si>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</si>
  <si>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</si>
  <si>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</si>
  <si>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</si>
  <si>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</si>
  <si>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</si>
  <si>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</si>
  <si>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</si>
  <si>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</si>
  <si>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</si>
  <si>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</si>
  <si>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</si>
  <si>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</si>
  <si>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</si>
  <si>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</si>
  <si>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</si>
  <si>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</si>
  <si>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</si>
  <si>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</si>
  <si>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</si>
  <si>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</si>
  <si>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</si>
  <si>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</si>
  <si>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</si>
  <si>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</si>
  <si>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</si>
  <si>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</si>
  <si>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</si>
  <si>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</si>
  <si>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</si>
  <si>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</si>
  <si>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</si>
  <si>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</si>
  <si>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</si>
  <si>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</si>
  <si>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</si>
  <si>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</si>
  <si>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</si>
  <si>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</si>
  <si>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</si>
  <si>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</si>
  <si>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</si>
  <si>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</si>
  <si>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</si>
  <si>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</si>
  <si>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</si>
  <si>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</si>
  <si>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</si>
  <si>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</si>
  <si>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</si>
  <si>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</si>
  <si>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</si>
  <si>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</si>
  <si>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</si>
  <si>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</si>
  <si>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</si>
  <si>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</si>
  <si>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</si>
  <si>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</si>
  <si>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</si>
  <si>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</si>
  <si>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</si>
  <si>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</si>
  <si>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</si>
  <si>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</si>
  <si>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</si>
  <si>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</si>
  <si>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</si>
  <si>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</si>
  <si>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</si>
  <si>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</si>
  <si>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</si>
  <si>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</si>
  <si>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</si>
  <si>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</si>
  <si>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</si>
  <si>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</si>
  <si>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</si>
  <si>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</si>
  <si>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</si>
  <si>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</si>
  <si>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</si>
  <si>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</si>
  <si>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</si>
  <si>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</si>
  <si>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</si>
  <si>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</si>
  <si>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</si>
  <si>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</si>
  <si>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</si>
  <si>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</si>
  <si>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</si>
  <si>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</si>
  <si>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</si>
  <si>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</si>
  <si>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</si>
  <si>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</si>
  <si>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</si>
  <si>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</si>
  <si>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</si>
  <si>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</si>
  <si>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</si>
  <si>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</si>
  <si>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</si>
  <si>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</si>
  <si>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</si>
  <si>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</si>
  <si>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</si>
  <si>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</si>
  <si>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</si>
  <si>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</si>
  <si>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</si>
  <si>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</si>
  <si>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</si>
  <si>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</si>
  <si>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</si>
  <si>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</si>
  <si>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</si>
  <si>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</si>
  <si>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</si>
  <si>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</si>
  <si>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</si>
  <si>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</si>
  <si>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</si>
  <si>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</si>
  <si>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</si>
  <si>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</si>
  <si>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</si>
  <si>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</si>
  <si>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</si>
  <si>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</si>
  <si>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</si>
  <si>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</si>
  <si>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</si>
  <si>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</si>
  <si>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</si>
  <si>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</si>
  <si>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</si>
  <si>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</si>
  <si>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</si>
  <si>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</si>
  <si>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</si>
  <si>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</si>
  <si>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</si>
  <si>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</si>
  <si>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</si>
  <si>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</si>
  <si>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</si>
  <si>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</si>
  <si>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</si>
  <si>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</si>
  <si>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</si>
  <si>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</si>
  <si>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</si>
  <si>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</si>
  <si>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</si>
  <si>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</si>
  <si>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</si>
  <si>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</si>
  <si>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</si>
  <si>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</si>
  <si>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</si>
  <si>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</si>
  <si>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</si>
  <si>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</si>
  <si>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</si>
  <si>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</si>
  <si>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</si>
  <si>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</si>
  <si>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</si>
  <si>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</si>
  <si>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</si>
  <si>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</si>
  <si>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</si>
  <si>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</si>
  <si>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</si>
  <si>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</si>
  <si>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</si>
  <si>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</si>
  <si>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</si>
  <si>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</si>
  <si>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</si>
  <si>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</si>
  <si>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</si>
  <si>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</si>
  <si>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</si>
  <si>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</si>
  <si>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</si>
  <si>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</si>
  <si>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</si>
  <si>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</si>
  <si>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</si>
  <si>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</si>
  <si>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</si>
  <si>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</si>
  <si>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</si>
  <si>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</si>
  <si>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</si>
  <si>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</si>
  <si>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</si>
  <si>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</si>
  <si>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</si>
  <si>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</si>
  <si>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</si>
  <si>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</si>
  <si>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</si>
  <si>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</si>
  <si>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</si>
  <si>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</si>
  <si>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</si>
  <si>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</si>
  <si>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</si>
  <si>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</si>
  <si>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</si>
  <si>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</si>
  <si>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</si>
  <si>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</si>
  <si>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</si>
  <si>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</si>
  <si>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</si>
  <si>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</si>
  <si>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</si>
  <si>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</si>
  <si>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</si>
  <si>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</si>
  <si>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</si>
  <si>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</si>
  <si>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</si>
  <si>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</si>
  <si>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</si>
  <si>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</si>
  <si>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</si>
  <si>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</si>
  <si>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</si>
  <si>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</si>
  <si>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</si>
  <si>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</si>
  <si>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</si>
  <si>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</si>
  <si>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</si>
  <si>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</si>
  <si>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</si>
  <si>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</si>
  <si>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</si>
  <si>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</si>
  <si>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</si>
  <si>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</si>
  <si>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</si>
  <si>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</si>
  <si>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</si>
  <si>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</si>
  <si>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</si>
  <si>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</si>
  <si>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</si>
  <si>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</si>
  <si>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</si>
  <si>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</si>
  <si>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</si>
  <si>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</si>
  <si>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</si>
  <si>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</si>
  <si>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</si>
  <si>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</si>
  <si>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</si>
  <si>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</si>
  <si>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</si>
  <si>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</si>
  <si>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</si>
  <si>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</si>
  <si>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</si>
  <si>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</si>
  <si>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</si>
  <si>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</si>
  <si>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</si>
  <si>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</si>
  <si>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</si>
  <si>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</si>
  <si>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</si>
  <si>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</si>
  <si>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</si>
  <si>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</si>
  <si>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</si>
  <si>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</si>
  <si>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</si>
  <si>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</si>
  <si>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</si>
  <si>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</si>
  <si>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</si>
  <si>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</si>
  <si>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</si>
  <si>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</si>
  <si>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</si>
  <si>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</si>
  <si>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</si>
  <si>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</si>
  <si>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</si>
  <si>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</si>
  <si>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</si>
  <si>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</si>
  <si>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</si>
  <si>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</si>
  <si>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</si>
  <si>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</si>
  <si>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</si>
  <si>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</si>
  <si>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</si>
  <si>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</si>
  <si>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</si>
  <si>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</si>
  <si>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</si>
  <si>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</si>
  <si>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</si>
  <si>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</si>
  <si>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</si>
  <si>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</si>
  <si>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</si>
  <si>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</si>
  <si>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</si>
  <si>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</si>
  <si>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</si>
  <si>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</si>
  <si>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</si>
  <si>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</si>
  <si>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</si>
  <si>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</si>
  <si>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</si>
  <si>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</si>
  <si>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</si>
  <si>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</si>
  <si>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</si>
  <si>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</si>
  <si>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</si>
  <si>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</si>
  <si>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</si>
  <si>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</si>
  <si>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</si>
  <si>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</si>
  <si>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</si>
  <si>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</si>
  <si>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</si>
  <si>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</si>
  <si>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</si>
  <si>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</si>
  <si>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</si>
  <si>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</si>
  <si>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</si>
  <si>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</si>
  <si>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</si>
  <si>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</si>
  <si>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</si>
  <si>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</si>
  <si>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</si>
  <si>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</si>
  <si>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</si>
  <si>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</si>
  <si>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</si>
  <si>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</si>
  <si>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</si>
  <si>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</si>
  <si>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</si>
  <si>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</si>
  <si>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</si>
  <si>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</si>
  <si>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</si>
  <si>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</si>
  <si>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</si>
  <si>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</si>
  <si>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</si>
  <si>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</si>
  <si>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</si>
  <si>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</si>
  <si>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</si>
  <si>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</si>
  <si>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</si>
  <si>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</si>
  <si>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</si>
  <si>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</si>
  <si>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</si>
  <si>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</si>
  <si>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</si>
  <si>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</si>
  <si>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</si>
  <si>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</si>
  <si>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</si>
  <si>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</si>
  <si>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</si>
  <si>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</si>
  <si>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</si>
  <si>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</si>
  <si>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</si>
  <si>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</si>
  <si>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</si>
  <si>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</si>
  <si>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</si>
  <si>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</si>
  <si>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</si>
  <si>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</si>
  <si>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</si>
  <si>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</si>
  <si>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</si>
  <si>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</si>
  <si>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</si>
  <si>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</si>
  <si>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</si>
  <si>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</si>
  <si>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</si>
  <si>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</si>
  <si>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</si>
  <si>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</si>
  <si>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</si>
  <si>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</si>
  <si>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</si>
  <si>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</si>
  <si>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</si>
  <si>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</si>
  <si>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</si>
  <si>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</si>
  <si>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</si>
  <si>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</si>
  <si>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</si>
  <si>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</si>
  <si>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</si>
  <si>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</si>
  <si>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</si>
  <si>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</si>
  <si>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</si>
  <si>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</si>
  <si>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</si>
  <si>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</si>
  <si>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</si>
  <si>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</si>
  <si>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</si>
  <si>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</si>
  <si>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</si>
  <si>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</si>
  <si>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</si>
  <si>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</si>
  <si>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</si>
  <si>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</si>
  <si>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</si>
  <si>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</si>
  <si>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</si>
  <si>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</si>
  <si>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</si>
  <si>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</si>
  <si>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</si>
  <si>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</si>
  <si>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</si>
  <si>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</si>
  <si>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</si>
  <si>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</si>
  <si>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</si>
  <si>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</si>
  <si>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</si>
  <si>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</si>
  <si>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</si>
  <si>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</si>
  <si>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</si>
  <si>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</si>
  <si>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</si>
  <si>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</si>
  <si>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</si>
  <si>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</si>
  <si>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</si>
  <si>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</si>
  <si>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</si>
  <si>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</si>
  <si>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</si>
  <si>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</si>
  <si>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</si>
  <si>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</si>
  <si>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</si>
  <si>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</si>
  <si>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</si>
  <si>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</si>
  <si>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</si>
  <si>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</si>
  <si>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</si>
  <si>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</si>
  <si>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</si>
  <si>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</si>
  <si>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</si>
  <si>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</si>
  <si>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</si>
  <si>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</si>
  <si>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</si>
  <si>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</si>
  <si>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</si>
  <si>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</si>
  <si>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</si>
  <si>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</si>
  <si>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</si>
  <si>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</si>
  <si>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</si>
  <si>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</si>
  <si>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</si>
  <si>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</si>
  <si>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</si>
  <si>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</si>
  <si>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</si>
  <si>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</si>
  <si>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</si>
  <si>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</si>
  <si>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</si>
  <si>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</si>
  <si>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</si>
  <si>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</si>
  <si>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</si>
  <si>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</si>
  <si>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</si>
  <si>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</si>
  <si>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</si>
  <si>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</si>
  <si>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</si>
  <si>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</si>
  <si>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</si>
  <si>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</si>
  <si>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</si>
  <si>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</si>
  <si>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</si>
  <si>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</si>
  <si>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</si>
  <si>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</si>
  <si>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</si>
  <si>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</si>
  <si>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</si>
  <si>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</si>
  <si>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</si>
  <si>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</si>
  <si>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</si>
  <si>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</si>
  <si>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</si>
  <si>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</si>
  <si>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</si>
  <si>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</si>
  <si>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</si>
  <si>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</si>
  <si>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</si>
  <si>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</si>
  <si>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</si>
  <si>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</si>
  <si>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</si>
  <si>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</si>
  <si>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</si>
  <si>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</si>
  <si>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</si>
  <si>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</si>
  <si>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</si>
  <si>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</si>
  <si>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</si>
  <si>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</si>
  <si>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</si>
  <si>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</si>
  <si>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</si>
  <si>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</si>
  <si>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</si>
  <si>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</si>
  <si>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</si>
  <si>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</si>
  <si>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</si>
  <si>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</si>
  <si>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</si>
  <si>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</si>
  <si>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</si>
  <si>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</si>
  <si>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</si>
  <si>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</si>
  <si>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</si>
  <si>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</si>
  <si>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</si>
  <si>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</si>
  <si>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</si>
  <si>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</si>
  <si>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</si>
  <si>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</si>
  <si>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</si>
  <si>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</si>
  <si>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</si>
  <si>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</si>
  <si>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</si>
  <si>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</si>
  <si>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</si>
  <si>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</si>
  <si>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</si>
  <si>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</si>
  <si>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</si>
  <si>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</si>
  <si>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</si>
  <si>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</si>
  <si>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</si>
  <si>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</si>
  <si>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</si>
  <si>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</si>
  <si>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</si>
  <si>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</si>
  <si>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</si>
  <si>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</si>
  <si>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</si>
  <si>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</si>
  <si>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</si>
  <si>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</si>
  <si>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</si>
  <si>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</si>
  <si>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</si>
  <si>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</si>
  <si>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</si>
  <si>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</si>
  <si>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</si>
  <si>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</si>
  <si>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</si>
  <si>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</si>
  <si>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</si>
  <si>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</si>
  <si>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</si>
  <si>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</si>
  <si>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</si>
  <si>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</si>
  <si>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</si>
  <si>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</si>
  <si>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</si>
  <si>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</si>
  <si>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</si>
  <si>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</si>
  <si>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</si>
  <si>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</si>
  <si>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</si>
  <si>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</si>
  <si>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</si>
  <si>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</si>
  <si>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</si>
  <si>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</si>
  <si>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</si>
  <si>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</si>
  <si>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</si>
  <si>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</si>
  <si>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</si>
  <si>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</si>
  <si>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</si>
  <si>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</si>
  <si>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</si>
  <si>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</si>
  <si>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</si>
  <si>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</si>
  <si>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</si>
  <si>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</si>
  <si>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</si>
  <si>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</si>
  <si>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</si>
  <si>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</si>
  <si>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</si>
  <si>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</si>
  <si>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</si>
  <si>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</si>
  <si>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</si>
  <si>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</si>
  <si>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</si>
  <si>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</si>
  <si>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</si>
  <si>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</si>
  <si>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</si>
  <si>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</si>
  <si>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</si>
  <si>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</si>
  <si>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</si>
  <si>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</si>
  <si>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</si>
  <si>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</si>
  <si>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</si>
  <si>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</si>
  <si>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</si>
  <si>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</si>
  <si>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</si>
  <si>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</si>
  <si>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</si>
  <si>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</si>
  <si>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</si>
  <si>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</si>
  <si>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</si>
  <si>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</si>
  <si>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</si>
  <si>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</si>
  <si>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</si>
  <si>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</si>
  <si>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</si>
  <si>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</si>
  <si>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</si>
  <si>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</si>
  <si>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</si>
  <si>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</si>
  <si>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</si>
  <si>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</si>
  <si>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</si>
  <si>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</si>
  <si>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</si>
  <si>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</si>
  <si>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</si>
  <si>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</si>
  <si>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</si>
  <si>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</si>
  <si>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</si>
  <si>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</si>
  <si>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</si>
  <si>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</si>
  <si>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</si>
  <si>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</si>
  <si>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</si>
  <si>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</si>
  <si>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</si>
  <si>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</si>
  <si>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</si>
  <si>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</si>
  <si>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</si>
  <si>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</si>
  <si>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</si>
  <si>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</si>
  <si>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</si>
  <si>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</si>
  <si>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</si>
  <si>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</si>
  <si>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</si>
  <si>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</si>
  <si>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</si>
  <si>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</si>
  <si>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</si>
  <si>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</si>
  <si>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</si>
  <si>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</si>
  <si>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</si>
  <si>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</si>
  <si>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</si>
  <si>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</si>
  <si>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</si>
  <si>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</si>
  <si>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</si>
  <si>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</si>
  <si>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</si>
  <si>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</si>
  <si>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</si>
  <si>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</si>
  <si>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</si>
  <si>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</si>
  <si>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</si>
  <si>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</si>
  <si>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</si>
  <si>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</si>
  <si>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</si>
  <si>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</si>
  <si>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</si>
  <si>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</si>
  <si>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</si>
  <si>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</si>
  <si>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</si>
  <si>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</si>
  <si>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</si>
  <si>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</si>
  <si>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</si>
  <si>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</si>
  <si>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</si>
  <si>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</si>
  <si>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</si>
  <si>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</si>
  <si>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</si>
  <si>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</si>
  <si>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</si>
  <si>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</si>
  <si>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</si>
  <si>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</si>
  <si>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</si>
  <si>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</si>
  <si>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</si>
  <si>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</si>
  <si>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</si>
  <si>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</si>
  <si>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</si>
  <si>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</si>
  <si>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</si>
  <si>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</si>
  <si>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</si>
  <si>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</si>
  <si>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</si>
  <si>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</si>
  <si>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</si>
  <si>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</si>
  <si>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</si>
  <si>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</si>
  <si>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</si>
  <si>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</si>
  <si>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</si>
  <si>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</si>
  <si>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</si>
  <si>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</si>
  <si>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</si>
  <si>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</si>
  <si>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</si>
  <si>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</si>
  <si>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</si>
  <si>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</si>
  <si>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</si>
  <si>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</si>
  <si>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</si>
  <si>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</si>
  <si>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</si>
  <si>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</si>
  <si>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</si>
  <si>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</si>
  <si>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</si>
  <si>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</si>
  <si>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</si>
  <si>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</si>
  <si>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</si>
  <si>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</si>
  <si>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</si>
  <si>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</si>
  <si>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</si>
  <si>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</si>
  <si>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</si>
  <si>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</si>
  <si>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</si>
  <si>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</si>
  <si>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</si>
  <si>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</si>
  <si>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</si>
  <si>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</si>
  <si>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</si>
  <si>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</si>
  <si>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</si>
  <si>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</si>
  <si>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</si>
  <si>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</si>
  <si>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</si>
  <si>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</si>
  <si>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</si>
  <si>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</si>
  <si>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</si>
  <si>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</si>
  <si>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</si>
  <si>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</si>
  <si>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</si>
  <si>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</si>
  <si>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</si>
  <si>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</si>
  <si>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</si>
  <si>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</si>
  <si>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</si>
  <si>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</si>
  <si>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</si>
  <si>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</si>
  <si>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</si>
  <si>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</si>
  <si>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</si>
  <si>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</si>
  <si>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</si>
  <si>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</si>
  <si>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</si>
  <si>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</si>
  <si>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</si>
  <si>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</si>
  <si>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</si>
  <si>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</si>
  <si>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</si>
  <si>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</si>
  <si>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</si>
  <si>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</si>
  <si>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</si>
  <si>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</si>
  <si>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</si>
  <si>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</si>
  <si>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</si>
  <si>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</si>
  <si>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</si>
  <si>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</si>
  <si>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</si>
  <si>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</si>
  <si>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</si>
  <si>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</si>
  <si>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</si>
  <si>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</si>
  <si>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</si>
  <si>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</si>
  <si>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</si>
  <si>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</si>
  <si>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</si>
  <si>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</si>
  <si>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</si>
  <si>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</si>
  <si>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</si>
  <si>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</si>
  <si>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</si>
  <si>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</si>
  <si>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</si>
  <si>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</si>
  <si>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</si>
  <si>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</si>
  <si>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</si>
  <si>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</si>
  <si>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</si>
  <si>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</si>
  <si>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</si>
  <si>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</si>
  <si>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</si>
  <si>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</si>
  <si>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</si>
  <si>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</si>
  <si>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</si>
  <si>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</si>
  <si>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</si>
  <si>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</si>
  <si>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</si>
  <si>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</si>
  <si>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</si>
  <si>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</si>
  <si>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</si>
  <si>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</si>
  <si>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</si>
  <si>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</si>
  <si>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</si>
  <si>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</si>
  <si>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</si>
  <si>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</si>
  <si>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</si>
  <si>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</si>
  <si>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</si>
  <si>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</si>
  <si>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</si>
  <si>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</si>
  <si>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</si>
  <si>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</si>
  <si>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</si>
  <si>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</si>
  <si>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</si>
  <si>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</si>
  <si>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</si>
  <si>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</si>
  <si>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</si>
  <si>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</si>
  <si>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</si>
  <si>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</si>
  <si>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</si>
  <si>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</si>
  <si>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</si>
  <si>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</si>
  <si>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</si>
  <si>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</si>
  <si>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</si>
  <si>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</si>
  <si>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</si>
  <si>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</si>
  <si>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</si>
  <si>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</si>
  <si>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</si>
  <si>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</si>
  <si>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</si>
  <si>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</si>
  <si>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</si>
  <si>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</si>
  <si>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</si>
  <si>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</si>
  <si>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</si>
  <si>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</si>
  <si>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</si>
  <si>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</si>
  <si>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</si>
  <si>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</si>
  <si>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</si>
  <si>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</si>
  <si>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</si>
  <si>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</si>
  <si>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</si>
  <si>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</si>
  <si>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</si>
  <si>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</si>
  <si>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</si>
  <si>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</si>
  <si>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</si>
  <si>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</si>
  <si>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</si>
  <si>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</si>
  <si>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</si>
  <si>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</si>
  <si>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</si>
  <si>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</si>
  <si>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</si>
  <si>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</si>
  <si>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</si>
  <si>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</si>
  <si>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</si>
  <si>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</si>
  <si>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</si>
  <si>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</si>
  <si>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</si>
  <si>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</si>
  <si>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</si>
  <si>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</si>
  <si>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</si>
  <si>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</si>
  <si>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</si>
  <si>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</si>
  <si>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</si>
  <si>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</si>
  <si>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</si>
  <si>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</si>
  <si>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</si>
  <si>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</si>
  <si>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</si>
  <si>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</si>
  <si>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</si>
  <si>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</si>
  <si>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</si>
  <si>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</si>
  <si>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</si>
  <si>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</si>
  <si>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</si>
  <si>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</si>
  <si>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</si>
  <si>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</si>
  <si>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</si>
  <si>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</si>
  <si>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</si>
  <si>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</si>
  <si>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</si>
  <si>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</si>
  <si>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</si>
  <si>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</si>
  <si>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</si>
  <si>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</si>
  <si>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</si>
  <si>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</si>
  <si>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</si>
  <si>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</si>
  <si>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</si>
  <si>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</si>
  <si>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</si>
  <si>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</si>
  <si>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</si>
  <si>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</si>
  <si>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</si>
  <si>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</si>
  <si>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</si>
  <si>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</si>
  <si>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</si>
  <si>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</si>
  <si>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</si>
  <si>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</si>
  <si>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</si>
  <si>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</si>
  <si>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</si>
  <si>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</si>
  <si>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</si>
  <si>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</si>
  <si>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</si>
  <si>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</si>
  <si>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</si>
  <si>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</si>
  <si>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</si>
  <si>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</si>
  <si>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</si>
  <si>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</si>
  <si>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</si>
  <si>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</si>
  <si>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</si>
  <si>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</si>
  <si>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</si>
  <si>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</si>
  <si>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</si>
  <si>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</si>
  <si>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</si>
  <si>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</si>
  <si>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</si>
  <si>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</si>
  <si>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</si>
  <si>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</si>
  <si>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</si>
  <si>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</si>
  <si>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</si>
  <si>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</si>
  <si>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</si>
  <si>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</si>
  <si>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</si>
  <si>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</si>
  <si>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</si>
  <si>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</si>
  <si>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</si>
  <si>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</si>
  <si>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</si>
  <si>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</si>
  <si>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</si>
  <si>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</si>
  <si>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</si>
  <si>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</si>
  <si>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</si>
  <si>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</si>
  <si>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</si>
  <si>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</si>
  <si>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</si>
  <si>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</si>
  <si>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</si>
  <si>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</si>
  <si>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</si>
  <si>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</si>
  <si>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</si>
  <si>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</si>
  <si>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</si>
  <si>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</si>
  <si>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</si>
  <si>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</si>
  <si>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</si>
  <si>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</si>
  <si>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</si>
  <si>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</si>
  <si>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</si>
  <si>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</si>
  <si>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</si>
  <si>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</si>
  <si>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</si>
  <si>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</si>
  <si>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</si>
  <si>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</si>
  <si>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</si>
  <si>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</si>
  <si>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</si>
  <si>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</si>
  <si>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</si>
  <si>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</si>
  <si>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</si>
  <si>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</si>
  <si>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</si>
  <si>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</si>
  <si>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</si>
  <si>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</si>
  <si>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</si>
  <si>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</si>
  <si>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</si>
  <si>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</si>
  <si>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</si>
  <si>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</si>
  <si>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</si>
  <si>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</si>
  <si>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</si>
  <si>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</si>
  <si>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</si>
  <si>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</si>
  <si>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</si>
  <si>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</si>
  <si>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</si>
  <si>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</si>
  <si>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</si>
  <si>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</si>
  <si>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</si>
  <si>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</si>
  <si>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</si>
  <si>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</si>
  <si>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</si>
  <si>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</si>
  <si>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</si>
  <si>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</si>
  <si>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</si>
  <si>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</si>
  <si>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</si>
  <si>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</si>
  <si>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</si>
  <si>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</si>
  <si>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</si>
  <si>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</si>
  <si>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</si>
  <si>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</si>
  <si>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</si>
  <si>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</si>
  <si>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</si>
  <si>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</si>
  <si>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</si>
  <si>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</si>
  <si>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</si>
  <si>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</si>
  <si>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</si>
  <si>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</si>
  <si>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</si>
  <si>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</si>
  <si>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</si>
  <si>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</si>
  <si>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</si>
  <si>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</si>
  <si>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</si>
  <si>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</si>
  <si>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</si>
  <si>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</si>
  <si>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</si>
  <si>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</si>
  <si>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</si>
  <si>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</si>
  <si>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</si>
  <si>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</si>
  <si>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</si>
  <si>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</si>
  <si>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</si>
  <si>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</si>
  <si>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</si>
  <si>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</si>
  <si>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</si>
  <si>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</si>
  <si>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</si>
  <si>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</si>
  <si>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</si>
  <si>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</si>
  <si>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</si>
  <si>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</si>
  <si>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</si>
  <si>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</si>
  <si>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</si>
  <si>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</si>
  <si>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</si>
  <si>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</si>
  <si>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</si>
  <si>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</si>
  <si>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</si>
  <si>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</si>
  <si>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</si>
  <si>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</si>
  <si>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</si>
  <si>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</si>
  <si>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</si>
  <si>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</si>
  <si>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</si>
  <si>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</si>
  <si>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</si>
  <si>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</si>
  <si>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</si>
  <si>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</si>
  <si>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</si>
  <si>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</si>
  <si>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</si>
  <si>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</si>
  <si>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</si>
  <si>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</si>
  <si>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</si>
  <si>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</si>
  <si>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</si>
  <si>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</si>
  <si>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</si>
  <si>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</si>
  <si>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</si>
  <si>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</si>
  <si>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</si>
  <si>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</si>
  <si>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</si>
  <si>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</si>
  <si>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</si>
  <si>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</si>
  <si>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</si>
  <si>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</si>
  <si>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</si>
  <si>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</si>
  <si>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</si>
  <si>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</si>
  <si>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</si>
  <si>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</si>
  <si>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</si>
  <si>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</si>
  <si>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</si>
  <si>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</si>
  <si>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</si>
  <si>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</si>
  <si>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</si>
  <si>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</si>
  <si>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</si>
  <si>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</si>
  <si>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</si>
  <si>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</si>
  <si>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</si>
  <si>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</si>
  <si>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</si>
  <si>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</si>
  <si>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</si>
  <si>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</si>
  <si>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</si>
  <si>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</si>
  <si>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</si>
  <si>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</si>
  <si>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</si>
  <si>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</si>
  <si>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</si>
  <si>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</si>
  <si>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</si>
  <si>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</si>
  <si>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</si>
  <si>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</si>
  <si>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</si>
  <si>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</si>
  <si>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</si>
  <si>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</si>
  <si>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</si>
  <si>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</si>
  <si>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</si>
  <si>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</si>
  <si>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</si>
  <si>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</si>
  <si>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</si>
  <si>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</si>
  <si>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</si>
  <si>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</si>
  <si>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</si>
  <si>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</si>
  <si>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</si>
  <si>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</si>
  <si>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</si>
  <si>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</si>
  <si>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</si>
  <si>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</si>
  <si>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</si>
  <si>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</si>
  <si>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</si>
  <si>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</si>
  <si>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</si>
  <si>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</si>
  <si>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</si>
  <si>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</si>
  <si>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</si>
  <si>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</si>
  <si>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</si>
  <si>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</si>
  <si>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</si>
  <si>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</si>
  <si>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</si>
  <si>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</si>
  <si>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</si>
  <si>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</si>
  <si>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</si>
  <si>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</si>
  <si>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</si>
  <si>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</si>
  <si>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</si>
  <si>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</si>
  <si>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</si>
  <si>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</si>
  <si>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</si>
  <si>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</si>
  <si>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</si>
  <si>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</si>
  <si>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</si>
  <si>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</si>
  <si>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</si>
  <si>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</si>
  <si>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</si>
  <si>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</si>
  <si>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</si>
  <si>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</si>
  <si>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</si>
  <si>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</si>
  <si>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</si>
  <si>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</si>
  <si>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</si>
  <si>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</si>
  <si>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</si>
  <si>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</si>
  <si>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</si>
  <si>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</si>
  <si>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</si>
  <si>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</si>
  <si>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</si>
  <si>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</si>
  <si>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</si>
  <si>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</si>
  <si>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</si>
  <si>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</si>
  <si>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</si>
  <si>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</si>
  <si>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</si>
  <si>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</si>
  <si>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</si>
  <si>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</si>
  <si>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</si>
  <si>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</si>
  <si>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</si>
  <si>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</si>
  <si>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</si>
  <si>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</si>
  <si>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</si>
  <si>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</si>
  <si>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</si>
  <si>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</si>
  <si>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</si>
  <si>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</si>
  <si>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</si>
  <si>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</si>
  <si>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</si>
  <si>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</si>
  <si>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</si>
  <si>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</si>
  <si>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</si>
  <si>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</si>
  <si>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</si>
  <si>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</si>
  <si>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</si>
  <si>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</si>
  <si>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</si>
  <si>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</si>
  <si>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</si>
  <si>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</si>
  <si>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</si>
  <si>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</si>
  <si>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</si>
  <si>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</si>
  <si>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</si>
  <si>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</si>
  <si>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</si>
  <si>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</si>
  <si>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</si>
  <si>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</si>
  <si>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</si>
  <si>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</si>
  <si>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</si>
  <si>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</si>
  <si>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</si>
  <si>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</si>
  <si>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</si>
  <si>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</si>
  <si>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</si>
  <si>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</si>
  <si>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</si>
  <si>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</si>
  <si>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</si>
  <si>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</si>
  <si>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</si>
  <si>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</si>
  <si>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</si>
  <si>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</si>
  <si>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</si>
  <si>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</si>
  <si>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</si>
  <si>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</si>
  <si>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</si>
  <si>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</si>
  <si>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</si>
  <si>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</si>
  <si>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</si>
  <si>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</si>
  <si>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</si>
  <si>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</si>
  <si>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</si>
  <si>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</si>
  <si>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</si>
  <si>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</si>
  <si>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</si>
  <si>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</si>
  <si>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</si>
  <si>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</si>
  <si>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</si>
  <si>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</si>
  <si>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</si>
  <si>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</si>
  <si>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</si>
  <si>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</si>
  <si>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</si>
  <si>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</si>
  <si>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</si>
  <si>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</si>
  <si>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</si>
  <si>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</si>
  <si>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</si>
  <si>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</si>
  <si>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</si>
  <si>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</si>
  <si>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</si>
  <si>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</si>
  <si>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</si>
  <si>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</si>
  <si>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</si>
  <si>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</si>
  <si>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</si>
  <si>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</si>
  <si>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</si>
  <si>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</si>
  <si>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</si>
  <si>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</si>
  <si>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</si>
  <si>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</si>
  <si>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</si>
  <si>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</si>
  <si>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</si>
  <si>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</si>
  <si>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</si>
  <si>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</si>
  <si>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</si>
  <si>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</si>
  <si>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</si>
  <si>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</si>
  <si>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</si>
  <si>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</si>
  <si>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</si>
  <si>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</si>
  <si>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</si>
  <si>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</si>
  <si>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</si>
  <si>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</si>
  <si>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</si>
  <si>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</si>
  <si>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</si>
  <si>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</si>
  <si>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</si>
  <si>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</si>
  <si>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</si>
  <si>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</si>
  <si>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</si>
  <si>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</si>
  <si>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</si>
  <si>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</si>
  <si>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</si>
  <si>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</si>
  <si>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</si>
  <si>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</si>
  <si>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</si>
  <si>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</si>
  <si>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</si>
  <si>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</si>
  <si>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</si>
  <si>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</si>
  <si>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</si>
  <si>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</si>
  <si>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</si>
  <si>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</si>
  <si>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</si>
  <si>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</si>
  <si>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</si>
  <si>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</si>
  <si>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</si>
  <si>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</si>
  <si>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</si>
  <si>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</si>
  <si>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</si>
  <si>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</si>
  <si>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</si>
  <si>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</si>
  <si>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</si>
  <si>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</si>
  <si>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</si>
  <si>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</si>
  <si>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</si>
  <si>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</si>
  <si>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</si>
  <si>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</si>
  <si>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</si>
  <si>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</si>
  <si>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</si>
  <si>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</si>
  <si>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</si>
  <si>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</si>
  <si>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</si>
  <si>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</si>
  <si>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</si>
  <si>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</si>
  <si>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</si>
  <si>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</si>
  <si>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</si>
  <si>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</si>
  <si>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</si>
  <si>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</si>
  <si>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</si>
  <si>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</si>
  <si>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</si>
  <si>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</si>
  <si>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</si>
  <si>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</si>
  <si>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</si>
  <si>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</si>
  <si>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</si>
  <si>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</si>
  <si>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</si>
  <si>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</si>
  <si>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</si>
  <si>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</si>
  <si>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</si>
  <si>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</si>
  <si>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</si>
  <si>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</si>
  <si>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</si>
  <si>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</si>
  <si>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</si>
  <si>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</si>
  <si>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</si>
  <si>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</si>
  <si>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</si>
  <si>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</si>
  <si>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</si>
  <si>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</si>
  <si>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</si>
  <si>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</si>
  <si>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</si>
  <si>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</si>
  <si>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</si>
  <si>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</si>
  <si>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</si>
  <si>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</si>
  <si>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</si>
  <si>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</si>
  <si>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</si>
  <si>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</si>
  <si>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</si>
  <si>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</si>
  <si>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</si>
  <si>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</si>
  <si>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</si>
  <si>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</si>
  <si>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</si>
  <si>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</si>
  <si>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</si>
  <si>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</si>
  <si>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</si>
  <si>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</si>
  <si>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</si>
  <si>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</si>
  <si>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</si>
  <si>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</si>
  <si>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</si>
  <si>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</si>
  <si>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</si>
  <si>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</si>
  <si>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</si>
  <si>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</si>
  <si>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</si>
  <si>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</si>
  <si>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</si>
  <si>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</si>
  <si>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</si>
  <si>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</si>
  <si>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</si>
  <si>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</si>
  <si>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</si>
  <si>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</si>
  <si>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</si>
  <si>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</si>
  <si>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</si>
  <si>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</si>
  <si>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</si>
  <si>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</si>
  <si>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</si>
  <si>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</si>
  <si>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</si>
  <si>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</si>
  <si>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</si>
  <si>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</si>
  <si>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</si>
  <si>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</si>
  <si>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</si>
  <si>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</si>
  <si>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</si>
  <si>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</si>
  <si>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</si>
  <si>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</si>
  <si>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</si>
  <si>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</si>
  <si>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</si>
  <si>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</si>
  <si>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</si>
  <si>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</si>
  <si>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</si>
  <si>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</si>
  <si>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</si>
  <si>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</si>
  <si>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</si>
  <si>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</si>
  <si>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</si>
  <si>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</si>
  <si>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</si>
  <si>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</si>
  <si>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</si>
  <si>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</si>
  <si>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</si>
  <si>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</si>
  <si>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</si>
  <si>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</si>
  <si>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</si>
  <si>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</si>
  <si>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</si>
  <si>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</si>
  <si>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</si>
  <si>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</si>
  <si>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</si>
  <si>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</si>
  <si>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</si>
  <si>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</si>
  <si>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</si>
  <si>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</si>
  <si>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</si>
  <si>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</si>
  <si>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</si>
  <si>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</si>
  <si>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</si>
  <si>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</si>
  <si>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</si>
  <si>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</si>
  <si>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</si>
  <si>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</si>
  <si>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</si>
  <si>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</si>
  <si>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</si>
  <si>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</si>
  <si>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</si>
  <si>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</si>
  <si>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</si>
  <si>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</si>
  <si>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</si>
  <si>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</si>
  <si>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</si>
  <si>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</si>
  <si>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</si>
  <si>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</si>
  <si>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</si>
  <si>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</si>
  <si>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</si>
  <si>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</si>
  <si>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</si>
  <si>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</si>
  <si>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</si>
  <si>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</si>
  <si>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</si>
  <si>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</si>
  <si>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</si>
  <si>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</si>
  <si>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</si>
  <si>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</si>
  <si>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</si>
  <si>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</si>
  <si>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</si>
  <si>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</si>
  <si>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</si>
  <si>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</si>
  <si>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</si>
  <si>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</si>
  <si>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</si>
  <si>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</si>
  <si>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</si>
  <si>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</si>
  <si>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</si>
  <si>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</si>
  <si>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</si>
  <si>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</si>
  <si>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</si>
  <si>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</si>
  <si>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</si>
  <si>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</si>
  <si>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</si>
  <si>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</si>
  <si>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</si>
  <si>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</si>
  <si>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</si>
  <si>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</si>
  <si>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</si>
  <si>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</si>
  <si>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</si>
  <si>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</si>
  <si>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</si>
  <si>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</si>
  <si>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</si>
  <si>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</si>
  <si>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</si>
  <si>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</si>
  <si>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</si>
  <si>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</si>
  <si>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</si>
  <si>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</si>
  <si>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</si>
  <si>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</si>
  <si>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</si>
  <si>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</si>
  <si>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</si>
  <si>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</si>
  <si>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</si>
  <si>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</si>
  <si>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</si>
  <si>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</si>
  <si>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</si>
  <si>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</si>
  <si>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</si>
  <si>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</si>
  <si>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</si>
  <si>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</si>
  <si>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</si>
  <si>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</si>
  <si>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</si>
  <si>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</si>
  <si>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</si>
  <si>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</si>
  <si>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</si>
  <si>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</si>
  <si>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</si>
  <si>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</si>
  <si>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</si>
  <si>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</si>
  <si>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</si>
  <si>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</si>
  <si>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</si>
  <si>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</si>
  <si>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</si>
  <si>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</si>
  <si>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</si>
  <si>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</si>
  <si>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</si>
  <si>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</si>
  <si>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</si>
  <si>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</si>
  <si>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</si>
  <si>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</si>
  <si>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</si>
  <si>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</si>
  <si>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</si>
  <si>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</si>
  <si>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</si>
  <si>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</si>
  <si>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</si>
  <si>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</si>
  <si>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</si>
  <si>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</si>
  <si>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</si>
  <si>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</si>
  <si>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</si>
  <si>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</si>
  <si>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</si>
  <si>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</si>
  <si>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</si>
  <si>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</si>
  <si>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</si>
  <si>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</si>
  <si>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</si>
  <si>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</si>
  <si>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</si>
  <si>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</si>
  <si>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</si>
  <si>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</si>
  <si>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</si>
  <si>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</si>
  <si>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</si>
  <si>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</si>
  <si>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</si>
  <si>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</si>
  <si>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</si>
  <si>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</si>
  <si>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</si>
  <si>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</si>
  <si>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</si>
  <si>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</si>
  <si>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</si>
  <si>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</si>
  <si>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</si>
  <si>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</si>
  <si>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</si>
  <si>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</si>
  <si>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</si>
  <si>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</si>
  <si>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</si>
  <si>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</si>
  <si>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</si>
  <si>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</si>
  <si>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</si>
  <si>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</si>
  <si>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</si>
  <si>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</si>
  <si>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</si>
  <si>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</si>
  <si>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</si>
  <si>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</si>
  <si>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</si>
  <si>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</si>
  <si>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</si>
  <si>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</si>
  <si>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</si>
  <si>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</si>
  <si>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</si>
  <si>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</si>
  <si>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</si>
  <si>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</si>
  <si>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</si>
  <si>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</si>
  <si>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</si>
  <si>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</si>
  <si>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</si>
  <si>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</si>
  <si>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</si>
  <si>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</si>
  <si>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</si>
  <si>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</si>
  <si>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</si>
  <si>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</si>
  <si>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</si>
  <si>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</si>
  <si>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</si>
  <si>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</si>
  <si>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</si>
  <si>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</si>
  <si>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</si>
  <si>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</si>
  <si>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</si>
  <si>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</si>
  <si>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</si>
  <si>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</si>
  <si>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</si>
  <si>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</si>
  <si>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</si>
  <si>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</si>
  <si>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</si>
  <si>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</si>
  <si>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</si>
  <si>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</si>
  <si>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</si>
  <si>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</si>
  <si>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</si>
  <si>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</si>
  <si>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</si>
  <si>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</si>
  <si>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</si>
  <si>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</si>
  <si>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</si>
  <si>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</si>
  <si>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</si>
  <si>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</si>
  <si>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</si>
  <si>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</si>
  <si>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</si>
  <si>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</si>
  <si>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</si>
  <si>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</si>
  <si>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</si>
  <si>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</si>
  <si>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</si>
  <si>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</si>
  <si>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</si>
  <si>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</si>
  <si>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</si>
  <si>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</si>
  <si>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</si>
  <si>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</si>
  <si>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</si>
  <si>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</si>
  <si>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</si>
  <si>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</si>
  <si>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</si>
  <si>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</si>
  <si>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</si>
  <si>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</si>
  <si>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</si>
  <si>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</si>
  <si>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</si>
  <si>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</si>
  <si>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</si>
  <si>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</si>
  <si>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</si>
  <si>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</si>
  <si>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</si>
  <si>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</si>
  <si>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</si>
  <si>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</si>
  <si>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</si>
  <si>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</si>
  <si>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</si>
  <si>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</si>
  <si>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</si>
  <si>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</si>
  <si>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</si>
  <si>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</si>
  <si>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</si>
  <si>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</si>
  <si>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</si>
  <si>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</si>
  <si>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</si>
  <si>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</si>
  <si>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</si>
  <si>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</si>
  <si>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</si>
  <si>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</si>
  <si>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</si>
  <si>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</si>
  <si>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</si>
  <si>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</si>
  <si>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</si>
  <si>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</si>
  <si>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</si>
  <si>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</si>
  <si>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</si>
  <si>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</si>
  <si>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</si>
  <si>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</si>
  <si>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</si>
  <si>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</si>
  <si>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</si>
  <si>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</si>
  <si>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</si>
  <si>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</si>
  <si>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</si>
  <si>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</si>
  <si>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</si>
  <si>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</si>
  <si>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</si>
  <si>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</si>
  <si>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</si>
  <si>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</si>
  <si>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</si>
  <si>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</si>
  <si>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</si>
  <si>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</si>
  <si>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</si>
  <si>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</si>
  <si>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</si>
  <si>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</si>
  <si>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</si>
  <si>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</si>
  <si>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</si>
  <si>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</si>
  <si>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</si>
  <si>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</si>
  <si>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</si>
  <si>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</si>
  <si>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</si>
  <si>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</si>
  <si>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</si>
  <si>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</si>
  <si>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</si>
  <si>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</si>
  <si>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</si>
  <si>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</si>
  <si>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</si>
  <si>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</si>
  <si>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</si>
  <si>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</si>
  <si>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</si>
  <si>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</si>
  <si>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</si>
  <si>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</si>
  <si>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</si>
  <si>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</si>
  <si>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</si>
  <si>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</si>
  <si>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</si>
  <si>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</si>
  <si>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</si>
  <si>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</si>
  <si>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</si>
  <si>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</si>
  <si>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</si>
  <si>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</si>
  <si>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</si>
  <si>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</si>
  <si>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</si>
  <si>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</si>
  <si>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</si>
  <si>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</si>
  <si>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</si>
  <si>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</si>
  <si>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</si>
  <si>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</si>
  <si>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</si>
  <si>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</si>
  <si>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</si>
  <si>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</si>
  <si>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</si>
  <si>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</si>
  <si>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</si>
  <si>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</si>
  <si>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</si>
  <si>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</si>
  <si>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</si>
  <si>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</si>
  <si>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</si>
  <si>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</si>
  <si>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</si>
  <si>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</si>
  <si>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</si>
  <si>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</si>
  <si>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</si>
  <si>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</si>
  <si>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</si>
  <si>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</si>
  <si>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</si>
  <si>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</si>
  <si>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</si>
  <si>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</si>
  <si>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</si>
  <si>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</si>
  <si>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</si>
  <si>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</si>
  <si>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</si>
  <si>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</si>
  <si>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</si>
  <si>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</si>
  <si>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</si>
  <si>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</si>
  <si>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</si>
  <si>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</si>
  <si>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</si>
  <si>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</si>
  <si>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</si>
  <si>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</si>
  <si>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</si>
  <si>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</si>
  <si>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</si>
  <si>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</si>
  <si>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</si>
  <si>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</si>
  <si>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</si>
  <si>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</si>
  <si>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</si>
  <si>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</si>
  <si>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</si>
  <si>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</si>
  <si>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</si>
  <si>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</si>
  <si>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</si>
  <si>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</si>
  <si>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</si>
  <si>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</si>
  <si>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</si>
  <si>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</si>
  <si>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</si>
  <si>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</si>
  <si>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</si>
  <si>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</si>
  <si>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</si>
  <si>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</si>
  <si>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</si>
  <si>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</si>
  <si>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</si>
  <si>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</si>
  <si>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</si>
  <si>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</si>
  <si>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</si>
  <si>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</si>
  <si>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</si>
  <si>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</si>
  <si>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</si>
  <si>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</si>
  <si>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</si>
  <si>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</si>
  <si>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</si>
  <si>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</si>
  <si>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</si>
  <si>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</si>
  <si>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</si>
  <si>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</si>
  <si>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</si>
  <si>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</si>
  <si>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</si>
  <si>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</si>
  <si>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</si>
  <si>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</si>
  <si>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</si>
  <si>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</si>
  <si>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</si>
  <si>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</si>
  <si>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</si>
  <si>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</si>
  <si>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</si>
  <si>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</si>
  <si>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</si>
  <si>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</si>
  <si>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</si>
  <si>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</si>
  <si>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</si>
  <si>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</si>
  <si>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</si>
  <si>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</si>
  <si>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</si>
  <si>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</si>
  <si>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</si>
  <si>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</si>
  <si>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</si>
  <si>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</si>
  <si>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</si>
  <si>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</si>
  <si>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</si>
  <si>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</si>
  <si>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</si>
  <si>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</si>
  <si>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</si>
  <si>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</si>
  <si>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</si>
  <si>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</si>
  <si>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</si>
  <si>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</si>
  <si>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</si>
  <si>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</si>
  <si>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</si>
  <si>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</si>
  <si>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</si>
  <si>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</si>
  <si>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</si>
  <si>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</si>
  <si>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</si>
  <si>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</si>
  <si>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</si>
  <si>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</si>
  <si>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</si>
  <si>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</si>
  <si>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</si>
  <si>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</si>
  <si>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</si>
  <si>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</si>
  <si>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</si>
  <si>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</si>
  <si>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</si>
  <si>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</si>
  <si>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</si>
  <si>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</si>
  <si>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</si>
  <si>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</si>
  <si>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</si>
  <si>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</si>
  <si>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</si>
  <si>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</si>
  <si>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</si>
  <si>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</si>
  <si>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</si>
  <si>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</si>
  <si>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</si>
  <si>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</si>
  <si>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</si>
  <si>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</si>
  <si>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</si>
  <si>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</si>
  <si>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</si>
  <si>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</si>
  <si>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</si>
  <si>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</si>
  <si>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</si>
  <si>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</si>
  <si>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</si>
  <si>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</si>
  <si>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</si>
  <si>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</si>
  <si>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</si>
  <si>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</si>
  <si>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</si>
  <si>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</si>
  <si>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</si>
  <si>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</si>
  <si>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</si>
  <si>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</si>
  <si>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</si>
  <si>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</si>
  <si>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</si>
  <si>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</si>
  <si>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</si>
  <si>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</si>
  <si>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</si>
  <si>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</si>
  <si>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</si>
  <si>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</si>
  <si>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</si>
  <si>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</si>
  <si>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</si>
  <si>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</si>
  <si>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</si>
  <si>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</si>
  <si>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</si>
  <si>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</si>
  <si>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</si>
  <si>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</si>
  <si>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</si>
  <si>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</si>
  <si>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</si>
  <si>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</si>
  <si>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</si>
  <si>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</si>
  <si>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</si>
  <si>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</si>
  <si>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</si>
  <si>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</si>
  <si>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</si>
  <si>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</si>
  <si>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</si>
  <si>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</si>
  <si>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</si>
  <si>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</si>
  <si>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</si>
  <si>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</si>
  <si>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</si>
  <si>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</si>
  <si>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</si>
  <si>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</si>
  <si>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</si>
  <si>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</si>
  <si>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</si>
  <si>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</si>
  <si>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</si>
  <si>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</si>
  <si>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</si>
  <si>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</si>
  <si>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</si>
  <si>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</si>
  <si>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</si>
  <si>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</si>
  <si>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</si>
  <si>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</si>
  <si>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</si>
  <si>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</si>
  <si>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</si>
  <si>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</si>
  <si>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</si>
  <si>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</si>
  <si>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</si>
  <si>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</si>
  <si>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</si>
  <si>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</si>
  <si>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</si>
  <si>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</si>
  <si>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</si>
  <si>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</si>
  <si>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</si>
  <si>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</si>
  <si>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</si>
  <si>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</si>
  <si>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</si>
  <si>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</si>
  <si>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</si>
  <si>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</si>
  <si>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</si>
  <si>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</si>
  <si>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</si>
  <si>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</si>
  <si>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</si>
  <si>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</si>
  <si>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</si>
  <si>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</si>
  <si>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</si>
  <si>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</si>
  <si>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</si>
  <si>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</si>
  <si>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</si>
  <si>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</si>
  <si>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</si>
  <si>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</si>
  <si>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</si>
  <si>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</si>
  <si>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</si>
  <si>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</si>
  <si>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</si>
  <si>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</si>
  <si>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</si>
  <si>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</si>
  <si>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</si>
  <si>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</si>
  <si>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</si>
  <si>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</si>
  <si>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</si>
  <si>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</si>
  <si>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</si>
  <si>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</si>
  <si>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</si>
  <si>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</si>
  <si>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</si>
  <si>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</si>
  <si>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</si>
  <si>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</si>
  <si>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</si>
  <si>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</si>
  <si>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</si>
  <si>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</si>
  <si>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</si>
  <si>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</si>
  <si>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</si>
  <si>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</si>
  <si>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</si>
  <si>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</si>
  <si>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</si>
  <si>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</si>
  <si>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</si>
  <si>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</si>
  <si>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</si>
  <si>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</si>
  <si>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</si>
  <si>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</si>
  <si>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</si>
  <si>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</si>
  <si>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</si>
  <si>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</si>
  <si>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</si>
  <si>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</si>
  <si>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</si>
  <si>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</si>
  <si>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</si>
  <si>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</si>
  <si>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</si>
  <si>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</si>
  <si>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</si>
  <si>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</si>
  <si>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</si>
  <si>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</si>
  <si>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</si>
  <si>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</si>
  <si>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</si>
  <si>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</si>
  <si>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</si>
  <si>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</si>
  <si>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</si>
  <si>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</si>
  <si>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</si>
  <si>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</si>
  <si>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</si>
  <si>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</si>
  <si>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</si>
  <si>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</si>
  <si>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</si>
  <si>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</si>
  <si>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</si>
  <si>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</si>
  <si>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</si>
  <si>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</si>
  <si>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</si>
  <si>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</si>
  <si>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</si>
  <si>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</si>
  <si>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</si>
  <si>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</si>
  <si>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</si>
  <si>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</si>
  <si>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</si>
  <si>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</si>
  <si>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</si>
  <si>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</si>
  <si>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</si>
  <si>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</si>
  <si>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</si>
  <si>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</si>
  <si>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</si>
  <si>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</si>
  <si>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</si>
  <si>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</si>
  <si>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</si>
  <si>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</si>
  <si>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</si>
  <si>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</si>
  <si>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</si>
  <si>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</si>
  <si>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</si>
  <si>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</si>
  <si>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</si>
  <si>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</si>
  <si>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</si>
  <si>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</si>
  <si>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</si>
  <si>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</si>
  <si>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</si>
  <si>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</si>
  <si>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</si>
  <si>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</si>
  <si>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</si>
  <si>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</si>
  <si>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</si>
  <si>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</si>
  <si>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</si>
  <si>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</si>
  <si>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</si>
  <si>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</si>
  <si>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</si>
  <si>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</si>
  <si>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</si>
  <si>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</si>
  <si>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</si>
  <si>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</si>
  <si>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</si>
  <si>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</si>
  <si>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</si>
  <si>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</si>
  <si>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</si>
  <si>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</si>
  <si>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</si>
  <si>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</si>
  <si>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</si>
  <si>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</si>
  <si>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</si>
  <si>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</si>
  <si>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</si>
  <si>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</si>
  <si>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</si>
  <si>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</si>
  <si>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</si>
  <si>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</si>
  <si>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</si>
  <si>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</si>
  <si>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</si>
  <si>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</si>
  <si>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</si>
  <si>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</si>
  <si>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</si>
  <si>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</si>
  <si>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</si>
  <si>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</si>
  <si>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</si>
  <si>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</si>
  <si>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</si>
  <si>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</si>
  <si>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</si>
  <si>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</si>
  <si>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</si>
  <si>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</si>
  <si>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</si>
  <si>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</si>
  <si>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</si>
  <si>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</si>
  <si>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</si>
  <si>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</si>
  <si>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</si>
  <si>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</si>
  <si>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</si>
  <si>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</si>
  <si>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</si>
  <si>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</si>
  <si>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</si>
  <si>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</si>
  <si>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</si>
  <si>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</si>
  <si>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</si>
  <si>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</si>
  <si>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</si>
  <si>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</si>
  <si>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</si>
  <si>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</si>
  <si>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</si>
  <si>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</si>
  <si>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</si>
  <si>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</si>
  <si>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</si>
  <si>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</si>
  <si>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</si>
  <si>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</si>
  <si>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</si>
  <si>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</si>
  <si>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</si>
  <si>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</si>
  <si>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</si>
  <si>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</si>
  <si>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</si>
  <si>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</si>
  <si>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</si>
  <si>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</si>
  <si>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</si>
  <si>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</si>
  <si>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</si>
  <si>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</si>
  <si>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</si>
  <si>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</si>
  <si>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</si>
  <si>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</si>
  <si>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</si>
  <si>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</si>
  <si>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</si>
  <si>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</si>
  <si>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</si>
  <si>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</si>
  <si>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</si>
  <si>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</si>
  <si>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</si>
  <si>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</si>
  <si>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</si>
  <si>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</si>
  <si>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</si>
  <si>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</si>
  <si>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</si>
  <si>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</si>
  <si>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</si>
  <si>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</si>
  <si>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</si>
  <si>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</si>
  <si>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</si>
  <si>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</si>
  <si>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</si>
  <si>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</si>
  <si>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</si>
  <si>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</si>
  <si>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</si>
  <si>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</si>
  <si>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</si>
  <si>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</si>
  <si>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</si>
  <si>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</si>
  <si>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</si>
  <si>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</si>
  <si>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</si>
  <si>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</si>
  <si>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</si>
  <si>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</si>
  <si>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</si>
  <si>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</si>
  <si>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</si>
  <si>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</si>
  <si>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</si>
  <si>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</si>
  <si>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</si>
  <si>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</si>
  <si>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</si>
  <si>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</si>
  <si>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</si>
  <si>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</si>
  <si>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</si>
  <si>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</si>
  <si>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</si>
  <si>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</si>
  <si>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</si>
  <si>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</si>
  <si>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</si>
  <si>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</si>
  <si>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</si>
  <si>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</si>
  <si>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</si>
  <si>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</si>
  <si>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</si>
  <si>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</si>
  <si>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</si>
  <si>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</si>
  <si>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</si>
  <si>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</si>
  <si>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</si>
  <si>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</si>
  <si>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</si>
  <si>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</si>
  <si>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</si>
  <si>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</si>
  <si>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</si>
  <si>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</si>
  <si>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</si>
  <si>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</si>
  <si>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</si>
  <si>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</si>
  <si>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</si>
  <si>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</si>
  <si>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</si>
  <si>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</si>
  <si>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</si>
  <si>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</si>
  <si>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</si>
  <si>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</si>
  <si>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</si>
  <si>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</si>
  <si>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</si>
  <si>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</si>
  <si>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</si>
  <si>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</si>
  <si>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</si>
  <si>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</si>
  <si>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</si>
  <si>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</si>
  <si>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</si>
  <si>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</si>
  <si>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</si>
  <si>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</si>
  <si>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</si>
  <si>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</si>
  <si>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</si>
  <si>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</si>
  <si>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</si>
  <si>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</si>
  <si>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</si>
  <si>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</si>
  <si>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</si>
  <si>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</si>
  <si>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</si>
  <si>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</si>
  <si>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</si>
  <si>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</si>
  <si>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</si>
  <si>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</si>
  <si>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</si>
  <si>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</si>
  <si>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</si>
  <si>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</si>
  <si>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</si>
  <si>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</si>
  <si>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</si>
  <si>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</si>
  <si>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</si>
  <si>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</si>
  <si>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</si>
  <si>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</si>
  <si>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</si>
  <si>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</si>
  <si>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</si>
  <si>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</si>
  <si>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</si>
  <si>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</si>
  <si>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</si>
  <si>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</si>
  <si>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</si>
  <si>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</si>
  <si>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</si>
  <si>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</si>
  <si>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</si>
  <si>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</si>
  <si>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</si>
  <si>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</si>
  <si>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</si>
  <si>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</si>
  <si>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</si>
  <si>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</si>
  <si>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</si>
  <si>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</si>
  <si>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</si>
  <si>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</si>
  <si>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</si>
  <si>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</si>
  <si>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</si>
  <si>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</si>
  <si>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</si>
  <si>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</si>
  <si>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</si>
  <si>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</si>
  <si>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</si>
  <si>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</si>
  <si>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</si>
  <si>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</si>
  <si>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</si>
  <si>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</si>
  <si>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</si>
  <si>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</si>
  <si>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</si>
  <si>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</si>
  <si>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</si>
  <si>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</si>
  <si>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</si>
  <si>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</si>
  <si>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</si>
  <si>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</si>
  <si>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</si>
  <si>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</si>
  <si>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</si>
  <si>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</si>
  <si>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</si>
  <si>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</si>
  <si>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</si>
  <si>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</si>
  <si>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</si>
  <si>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</si>
  <si>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</si>
  <si>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</si>
  <si>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</si>
  <si>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</si>
  <si>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</si>
  <si>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</si>
  <si>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</si>
  <si>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</si>
  <si>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</si>
  <si>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</si>
  <si>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</si>
  <si>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</si>
  <si>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</si>
  <si>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</si>
  <si>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</si>
  <si>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</si>
  <si>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</si>
  <si>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</si>
  <si>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</si>
  <si>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</si>
  <si>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</si>
  <si>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</si>
  <si>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</si>
  <si>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</si>
  <si>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</si>
  <si>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</si>
  <si>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</si>
  <si>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</si>
  <si>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</si>
  <si>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</si>
  <si>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</si>
  <si>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</si>
  <si>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</si>
  <si>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</si>
  <si>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</si>
  <si>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</si>
  <si>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</si>
  <si>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</si>
  <si>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</si>
  <si>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</si>
  <si>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</si>
  <si>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</si>
  <si>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</si>
  <si>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</si>
  <si>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</si>
  <si>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</si>
  <si>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</si>
  <si>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</si>
  <si>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</si>
  <si>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</si>
  <si>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</si>
  <si>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</si>
  <si>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</si>
  <si>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</si>
  <si>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</si>
  <si>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</si>
  <si>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</si>
  <si>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</si>
  <si>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</si>
  <si>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</si>
  <si>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</si>
  <si>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</si>
  <si>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</si>
  <si>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</si>
  <si>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</si>
  <si>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</si>
  <si>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</si>
  <si>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</si>
  <si>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</si>
  <si>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</si>
  <si>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</si>
  <si>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</si>
  <si>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</si>
  <si>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</si>
  <si>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</si>
  <si>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</si>
  <si>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</si>
  <si>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</si>
  <si>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</si>
  <si>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</si>
  <si>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</si>
  <si>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</si>
  <si>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</si>
  <si>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</si>
  <si>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</si>
  <si>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</si>
  <si>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</si>
  <si>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</si>
  <si>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</si>
  <si>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</si>
  <si>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</si>
  <si>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</si>
  <si>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</si>
  <si>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</si>
  <si>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</si>
  <si>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</si>
  <si>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</si>
  <si>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</si>
  <si>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</si>
  <si>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</si>
  <si>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</si>
  <si>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</si>
  <si>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</si>
  <si>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</si>
  <si>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</si>
  <si>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</si>
  <si>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</si>
  <si>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</si>
  <si>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</si>
  <si>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</si>
  <si>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</si>
  <si>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</si>
  <si>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</si>
  <si>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</si>
  <si>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</si>
  <si>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</si>
  <si>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</si>
  <si>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</si>
  <si>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</si>
  <si>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</si>
  <si>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</si>
  <si>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</si>
  <si>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</si>
  <si>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</si>
  <si>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</si>
  <si>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</si>
  <si>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</si>
  <si>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</si>
  <si>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</si>
  <si>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</si>
  <si>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</si>
  <si>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</si>
  <si>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</si>
  <si>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</si>
  <si>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</si>
  <si>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</si>
  <si>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</si>
  <si>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</si>
  <si>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</si>
  <si>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</si>
  <si>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</si>
  <si>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</si>
  <si>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</si>
  <si>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</si>
  <si>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</si>
  <si>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</si>
  <si>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</si>
  <si>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</si>
  <si>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</si>
  <si>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</si>
  <si>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</si>
  <si>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</si>
  <si>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</si>
  <si>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</si>
  <si>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</si>
  <si>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</si>
  <si>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</si>
  <si>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</si>
  <si>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</si>
  <si>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</si>
  <si>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</si>
  <si>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</si>
  <si>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</si>
  <si>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</si>
  <si>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</si>
  <si>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</si>
  <si>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</si>
  <si>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</si>
  <si>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</si>
  <si>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</si>
  <si>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</si>
  <si>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</si>
  <si>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</si>
  <si>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</si>
  <si>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</si>
  <si>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</si>
  <si>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</si>
  <si>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</si>
  <si>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</si>
  <si>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</si>
  <si>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</si>
  <si>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</si>
  <si>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</si>
  <si>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</si>
  <si>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</si>
  <si>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</si>
  <si>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</si>
  <si>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</si>
  <si>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</si>
  <si>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</si>
  <si>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</si>
  <si>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</si>
  <si>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</si>
  <si>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</si>
  <si>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</si>
  <si>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</si>
  <si>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</si>
  <si>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</si>
  <si>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</si>
  <si>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</si>
  <si>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</si>
  <si>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</si>
  <si>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</si>
  <si>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</si>
  <si>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</si>
  <si>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</si>
  <si>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</si>
  <si>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</si>
  <si>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</si>
  <si>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</si>
  <si>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</si>
  <si>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</si>
  <si>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</si>
  <si>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</si>
  <si>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</si>
  <si>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</si>
  <si>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</si>
  <si>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</si>
  <si>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</si>
  <si>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</si>
  <si>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</si>
  <si>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</si>
  <si>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</si>
  <si>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</si>
  <si>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</si>
  <si>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</si>
  <si>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</si>
  <si>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</si>
  <si>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</si>
  <si>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</si>
  <si>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</si>
  <si>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</si>
  <si>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</si>
  <si>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</si>
  <si>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</si>
  <si>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</si>
  <si>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</si>
  <si>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</si>
  <si>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</si>
  <si>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</si>
  <si>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</si>
  <si>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</si>
  <si>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</si>
  <si>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</si>
  <si>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</si>
  <si>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</si>
  <si>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</si>
  <si>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</si>
  <si>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</si>
  <si>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</si>
  <si>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</si>
  <si>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</si>
  <si>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</si>
  <si>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</si>
  <si>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</si>
  <si>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</si>
  <si>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</si>
  <si>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</si>
  <si>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</si>
  <si>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</si>
  <si>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</si>
  <si>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</si>
  <si>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</si>
  <si>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</si>
  <si>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</si>
  <si>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</si>
  <si>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</si>
  <si>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</si>
  <si>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</si>
  <si>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</si>
  <si>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</si>
  <si>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</si>
  <si>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</si>
  <si>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</si>
  <si>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</si>
  <si>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</si>
  <si>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</si>
  <si>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</si>
  <si>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</si>
  <si>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</si>
  <si>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</si>
  <si>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</si>
  <si>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</si>
  <si>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</si>
  <si>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</si>
  <si>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</si>
  <si>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</si>
  <si>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</si>
  <si>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</si>
  <si>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</si>
  <si>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</si>
  <si>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</si>
  <si>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</si>
  <si>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</si>
  <si>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</si>
  <si>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</si>
  <si>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</si>
  <si>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</si>
  <si>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</si>
  <si>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</si>
  <si>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</si>
  <si>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</si>
  <si>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</si>
  <si>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</si>
  <si>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</si>
  <si>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</si>
  <si>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</si>
  <si>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</si>
  <si>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</si>
  <si>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</si>
  <si>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</si>
  <si>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</si>
  <si>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</si>
  <si>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</si>
  <si>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</si>
  <si>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</si>
  <si>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</si>
  <si>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</si>
  <si>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</si>
  <si>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</si>
  <si>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</si>
  <si>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</si>
  <si>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</si>
  <si>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</si>
  <si>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</si>
  <si>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</si>
  <si>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</si>
  <si>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</si>
  <si>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</si>
  <si>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</si>
  <si>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</si>
  <si>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</si>
  <si>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</si>
  <si>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</si>
  <si>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</si>
  <si>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</si>
  <si>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</si>
  <si>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</si>
  <si>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</si>
  <si>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</si>
  <si>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</si>
  <si>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</si>
  <si>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</si>
  <si>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</si>
  <si>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</si>
  <si>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</si>
  <si>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</si>
  <si>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</si>
  <si>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</si>
  <si>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</si>
  <si>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</si>
  <si>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</si>
  <si>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</si>
  <si>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</si>
  <si>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</si>
  <si>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</si>
  <si>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</si>
  <si>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</si>
  <si>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</si>
  <si>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</si>
  <si>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</si>
  <si>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</si>
  <si>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</si>
  <si>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</si>
  <si>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</si>
  <si>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</si>
  <si>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</si>
  <si>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</si>
  <si>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</si>
  <si>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</si>
  <si>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</si>
  <si>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</si>
  <si>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</si>
  <si>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</si>
  <si>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</si>
  <si>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</si>
  <si>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</si>
  <si>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</si>
  <si>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</si>
  <si>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</si>
  <si>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</si>
  <si>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</si>
  <si>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</si>
  <si>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</si>
  <si>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</si>
  <si>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</si>
  <si>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</si>
  <si>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</si>
  <si>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</si>
  <si>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</si>
  <si>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</si>
  <si>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</si>
  <si>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</si>
  <si>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</si>
  <si>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</si>
  <si>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</si>
  <si>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</si>
  <si>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</si>
  <si>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</si>
  <si>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</si>
  <si>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</si>
  <si>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</si>
  <si>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</si>
  <si>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</si>
  <si>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</si>
  <si>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</si>
  <si>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</si>
  <si>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</si>
  <si>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</si>
  <si>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</si>
  <si>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</si>
  <si>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</si>
  <si>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</si>
  <si>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</si>
  <si>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</si>
  <si>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</si>
  <si>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</si>
  <si>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</si>
  <si>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</si>
  <si>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</si>
  <si>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</si>
  <si>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</si>
  <si>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</si>
  <si>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</si>
  <si>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</si>
  <si>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</si>
  <si>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</si>
  <si>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</si>
  <si>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</si>
  <si>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</si>
  <si>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</si>
  <si>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</si>
  <si>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</si>
  <si>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</si>
  <si>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</si>
  <si>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</si>
  <si>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</si>
  <si>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</si>
  <si>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</si>
  <si>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</si>
  <si>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</si>
  <si>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</si>
  <si>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</si>
  <si>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</si>
  <si>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</si>
  <si>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</si>
  <si>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</si>
  <si>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</si>
  <si>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</si>
  <si>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</si>
  <si>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</si>
  <si>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</si>
  <si>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</si>
  <si>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</si>
  <si>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</si>
  <si>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</si>
  <si>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</si>
  <si>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</si>
  <si>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</si>
  <si>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</si>
  <si>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</si>
  <si>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</si>
  <si>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</si>
  <si>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</si>
  <si>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</si>
  <si>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</si>
  <si>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</si>
  <si>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</si>
  <si>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</si>
  <si>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</si>
  <si>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</si>
  <si>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</si>
  <si>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</si>
  <si>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</si>
  <si>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</si>
  <si>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</si>
  <si>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</si>
  <si>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</si>
  <si>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</si>
  <si>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</si>
  <si>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</si>
  <si>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</si>
  <si>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</si>
  <si>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</si>
  <si>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</si>
  <si>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</si>
  <si>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</si>
  <si>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</si>
  <si>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</si>
  <si>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</si>
  <si>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</si>
  <si>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</si>
  <si>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</si>
  <si>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</si>
  <si>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</si>
  <si>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</si>
  <si>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</si>
  <si>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</si>
  <si>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</si>
  <si>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</si>
  <si>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</si>
  <si>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</si>
  <si>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</si>
  <si>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</si>
  <si>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</si>
  <si>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</si>
  <si>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</si>
  <si>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</si>
  <si>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</si>
  <si>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</si>
  <si>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</si>
  <si>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</si>
  <si>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</si>
  <si>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</si>
  <si>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</si>
  <si>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</si>
  <si>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</si>
  <si>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</si>
  <si>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</si>
  <si>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</si>
  <si>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</si>
  <si>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</si>
  <si>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</si>
  <si>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</si>
  <si>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</si>
  <si>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</si>
  <si>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</si>
  <si>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</si>
  <si>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</si>
  <si>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</si>
  <si>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</si>
  <si>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</si>
  <si>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</si>
  <si>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</si>
  <si>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</si>
  <si>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</si>
  <si>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</si>
  <si>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</si>
  <si>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</si>
  <si>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</si>
  <si>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</si>
  <si>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</si>
  <si>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</si>
  <si>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</si>
  <si>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</si>
  <si>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</si>
  <si>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</si>
  <si>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</si>
  <si>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</si>
  <si>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</si>
  <si>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</si>
  <si>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</si>
  <si>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</si>
  <si>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</si>
  <si>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</si>
  <si>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</si>
  <si>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</si>
  <si>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</si>
  <si>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</si>
  <si>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</si>
  <si>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</si>
  <si>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</si>
  <si>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</si>
  <si>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</si>
  <si>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</si>
  <si>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</si>
  <si>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</si>
  <si>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</si>
  <si>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</si>
  <si>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</si>
  <si>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</si>
  <si>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</si>
  <si>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</si>
  <si>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</si>
  <si>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</si>
  <si>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</si>
  <si>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</si>
  <si>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</si>
  <si>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</si>
  <si>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</si>
  <si>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</si>
  <si>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</si>
  <si>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</si>
  <si>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</si>
  <si>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</si>
  <si>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</si>
  <si>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</si>
  <si>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</si>
  <si>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</si>
  <si>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</si>
  <si>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</si>
  <si>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</si>
  <si>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</si>
  <si>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</si>
  <si>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</si>
  <si>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</si>
  <si>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</si>
  <si>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</si>
  <si>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</si>
  <si>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</si>
  <si>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</si>
  <si>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</si>
  <si>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</si>
  <si>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</si>
  <si>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</si>
  <si>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</si>
  <si>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</si>
  <si>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</si>
  <si>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</si>
  <si>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</si>
  <si>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</si>
  <si>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</si>
  <si>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</si>
  <si>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</si>
  <si>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</si>
  <si>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</si>
  <si>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</si>
  <si>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</si>
  <si>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</si>
  <si>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</si>
  <si>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</si>
  <si>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</si>
  <si>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</si>
  <si>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</si>
  <si>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</si>
  <si>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</si>
  <si>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</si>
  <si>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</si>
  <si>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</si>
  <si>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</si>
  <si>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</si>
  <si>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</si>
  <si>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</si>
  <si>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</si>
  <si>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</si>
  <si>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</si>
  <si>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</si>
  <si>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</si>
  <si>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</si>
  <si>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</si>
  <si>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</si>
  <si>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</si>
  <si>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</si>
  <si>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</si>
  <si>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</si>
  <si>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</si>
  <si>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</si>
  <si>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</si>
  <si>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</si>
  <si>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</si>
  <si>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</si>
  <si>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</si>
  <si>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</si>
  <si>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</si>
  <si>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</si>
  <si>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</si>
  <si>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</si>
  <si>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</si>
  <si>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</si>
  <si>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</si>
  <si>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</si>
  <si>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</si>
  <si>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</si>
  <si>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</si>
  <si>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</si>
  <si>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</si>
  <si>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</si>
  <si>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</si>
  <si>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</si>
  <si>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</si>
  <si>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</si>
  <si>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</si>
  <si>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</si>
  <si>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</si>
  <si>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</si>
  <si>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</si>
  <si>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</si>
  <si>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</si>
  <si>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</si>
  <si>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</si>
  <si>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</si>
  <si>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</si>
  <si>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</si>
  <si>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</si>
  <si>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</si>
  <si>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</si>
  <si>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</si>
  <si>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</si>
  <si>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</si>
  <si>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</si>
  <si>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</si>
  <si>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</si>
  <si>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</si>
  <si>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</si>
  <si>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</si>
  <si>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</si>
  <si>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</si>
  <si>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</si>
  <si>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</si>
  <si>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</si>
  <si>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</si>
  <si>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</si>
  <si>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</si>
  <si>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</si>
  <si>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</si>
  <si>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</si>
  <si>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</si>
  <si>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</si>
  <si>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</si>
  <si>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</si>
  <si>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</si>
  <si>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</si>
  <si>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</si>
  <si>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</si>
  <si>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</si>
  <si>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</si>
  <si>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</si>
  <si>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</si>
  <si>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</si>
  <si>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</si>
  <si>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</si>
  <si>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</si>
  <si>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</si>
  <si>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</si>
  <si>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</si>
  <si>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</si>
  <si>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</si>
  <si>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</si>
  <si>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</si>
  <si>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</si>
  <si>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</si>
  <si>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</si>
  <si>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</si>
  <si>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</si>
  <si>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</si>
  <si>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</si>
  <si>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</si>
  <si>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</si>
  <si>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</si>
  <si>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</si>
  <si>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</si>
  <si>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</si>
  <si>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</si>
  <si>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</si>
  <si>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</si>
  <si>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</si>
  <si>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</si>
  <si>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</si>
  <si>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</si>
  <si>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</si>
  <si>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</si>
  <si>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</si>
  <si>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</si>
  <si>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</si>
  <si>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</si>
  <si>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</si>
  <si>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</si>
  <si>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</si>
  <si>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</si>
  <si>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</si>
  <si>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</si>
  <si>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</si>
  <si>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</si>
  <si>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</si>
  <si>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</si>
  <si>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</si>
  <si>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</si>
  <si>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</si>
  <si>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</si>
  <si>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</si>
  <si>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</si>
  <si>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</si>
  <si>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</si>
  <si>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</si>
  <si>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</si>
  <si>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</si>
  <si>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</si>
  <si>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</si>
  <si>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</si>
  <si>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</si>
  <si>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</si>
  <si>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</si>
  <si>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</si>
  <si>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</si>
  <si>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</si>
  <si>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</si>
  <si>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</si>
  <si>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</si>
  <si>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</si>
  <si>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</si>
  <si>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</si>
  <si>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</si>
  <si>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</si>
  <si>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</si>
  <si>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</si>
  <si>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</si>
  <si>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</si>
  <si>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</si>
  <si>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</si>
  <si>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</si>
  <si>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</si>
  <si>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</si>
  <si>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</si>
  <si>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</si>
  <si>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</si>
  <si>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</si>
  <si>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</si>
  <si>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</si>
  <si>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</si>
  <si>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</si>
  <si>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</si>
  <si>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</si>
  <si>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</si>
  <si>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</si>
  <si>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</si>
  <si>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</si>
  <si>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</si>
  <si>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</si>
  <si>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</si>
  <si>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</si>
  <si>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</si>
  <si>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</si>
  <si>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</si>
  <si>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</si>
  <si>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</si>
  <si>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</si>
  <si>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</si>
  <si>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</si>
  <si>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</si>
  <si>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</si>
  <si>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</si>
  <si>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</si>
  <si>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</si>
  <si>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</si>
  <si>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</si>
  <si>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</si>
  <si>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</si>
  <si>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</si>
  <si>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</si>
  <si>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</si>
  <si>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</si>
  <si>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</si>
  <si>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</si>
  <si>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</si>
  <si>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</si>
  <si>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</si>
  <si>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</si>
  <si>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</si>
  <si>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</si>
  <si>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</si>
  <si>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</si>
  <si>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</si>
  <si>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</si>
  <si>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</si>
  <si>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</si>
  <si>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</si>
  <si>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</si>
  <si>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</si>
  <si>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</si>
  <si>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</si>
  <si>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</si>
  <si>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</si>
  <si>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</si>
  <si>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</si>
  <si>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</si>
  <si>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</si>
  <si>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</si>
  <si>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</si>
  <si>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</si>
  <si>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</si>
  <si>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</si>
  <si>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</si>
  <si>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</si>
  <si>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</si>
  <si>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</si>
  <si>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</si>
  <si>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</si>
  <si>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</si>
  <si>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</si>
  <si>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</si>
  <si>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</si>
  <si>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</si>
  <si>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</si>
  <si>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</si>
  <si>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</si>
  <si>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</si>
  <si>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</si>
  <si>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</si>
  <si>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</si>
  <si>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</si>
  <si>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</si>
  <si>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</si>
  <si>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</si>
  <si>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</si>
  <si>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</si>
  <si>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</si>
  <si>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</si>
  <si>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</si>
  <si>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</si>
  <si>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</si>
  <si>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</si>
  <si>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</si>
  <si>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</si>
  <si>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</si>
  <si>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</si>
  <si>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</si>
  <si>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</si>
  <si>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</si>
  <si>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</si>
  <si>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</si>
  <si>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</si>
  <si>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</si>
  <si>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</si>
  <si>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</si>
  <si>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</si>
  <si>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</si>
  <si>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</si>
  <si>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</si>
  <si>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</si>
  <si>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</si>
  <si>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</si>
  <si>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</si>
  <si>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</si>
  <si>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</si>
  <si>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</si>
  <si>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</si>
  <si>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</si>
  <si>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</si>
  <si>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</si>
  <si>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</si>
  <si>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</si>
  <si>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</si>
  <si>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</si>
  <si>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</si>
  <si>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</si>
  <si>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</si>
  <si>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</si>
  <si>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</si>
  <si>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</si>
  <si>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</si>
  <si>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</si>
  <si>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</si>
  <si>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</si>
  <si>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</si>
  <si>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</si>
  <si>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</si>
  <si>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</si>
  <si>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</si>
  <si>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</si>
  <si>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</si>
  <si>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</si>
  <si>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</si>
  <si>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</si>
  <si>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</si>
  <si>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</si>
  <si>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</si>
  <si>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</si>
  <si>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</si>
  <si>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</si>
  <si>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</si>
  <si>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</si>
  <si>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</si>
  <si>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</si>
  <si>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</si>
  <si>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</si>
  <si>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</si>
  <si>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</si>
  <si>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</si>
  <si>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</si>
  <si>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</si>
  <si>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</si>
  <si>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</si>
  <si>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</si>
  <si>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</si>
  <si>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</si>
  <si>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</si>
  <si>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</si>
  <si>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</si>
  <si>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</si>
  <si>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</si>
  <si>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</si>
  <si>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</si>
  <si>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</si>
  <si>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</si>
  <si>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</si>
  <si>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</si>
  <si>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</si>
  <si>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</si>
  <si>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</si>
  <si>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</si>
  <si>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</si>
  <si>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</si>
  <si>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</si>
  <si>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</si>
  <si>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</si>
  <si>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</si>
  <si>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</si>
  <si>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</si>
  <si>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</si>
  <si>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</si>
  <si>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</si>
  <si>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</si>
  <si>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</si>
  <si>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</si>
  <si>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</si>
  <si>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</si>
  <si>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</si>
  <si>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</si>
  <si>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</si>
  <si>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</si>
  <si>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</si>
  <si>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</si>
  <si>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</si>
  <si>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</si>
  <si>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</si>
  <si>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</si>
  <si>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</si>
  <si>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</si>
  <si>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</si>
  <si>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</si>
  <si>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</si>
  <si>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</si>
  <si>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</si>
  <si>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</si>
  <si>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</si>
  <si>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</si>
  <si>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</si>
  <si>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</si>
  <si>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</si>
  <si>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</si>
  <si>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</si>
  <si>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</si>
  <si>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</si>
  <si>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</si>
  <si>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</si>
  <si>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</si>
  <si>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</si>
  <si>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</si>
  <si>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</si>
  <si>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</si>
  <si>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</si>
  <si>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</si>
  <si>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</si>
  <si>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</si>
  <si>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</si>
  <si>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</si>
  <si>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</si>
  <si>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</si>
  <si>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</si>
  <si>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</si>
  <si>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</si>
  <si>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</si>
  <si>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</si>
  <si>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</si>
  <si>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</si>
  <si>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</si>
  <si>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</si>
  <si>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</si>
  <si>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</si>
  <si>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</si>
  <si>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</si>
  <si>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</si>
  <si>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</si>
  <si>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</si>
  <si>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</si>
  <si>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</si>
  <si>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</si>
  <si>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</si>
  <si>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</si>
  <si>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</si>
  <si>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</si>
  <si>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</si>
  <si>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</si>
  <si>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</si>
  <si>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</si>
  <si>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</si>
  <si>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</si>
  <si>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</si>
  <si>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</si>
  <si>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</si>
  <si>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</si>
  <si>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</si>
  <si>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</si>
  <si>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</si>
  <si>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</si>
  <si>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</si>
  <si>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</si>
  <si>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</si>
  <si>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</si>
  <si>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</si>
  <si>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</si>
  <si>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</si>
  <si>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</si>
  <si>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</si>
  <si>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</si>
  <si>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</si>
  <si>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</si>
  <si>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</si>
  <si>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</si>
  <si>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</si>
  <si>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</si>
  <si>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</si>
  <si>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</si>
  <si>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</si>
  <si>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</si>
  <si>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</si>
  <si>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</si>
  <si>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</si>
  <si>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</si>
  <si>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</si>
  <si>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</si>
  <si>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</si>
  <si>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</si>
  <si>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</si>
  <si>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</si>
  <si>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</si>
  <si>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</si>
  <si>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</si>
  <si>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</si>
  <si>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</si>
  <si>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</si>
  <si>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</si>
  <si>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</si>
  <si>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</si>
  <si>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</si>
  <si>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</si>
  <si>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</si>
  <si>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</si>
  <si>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</si>
  <si>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</si>
  <si>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</si>
  <si>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</si>
  <si>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</si>
  <si>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</si>
  <si>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</si>
  <si>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</si>
  <si>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</si>
  <si>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</si>
  <si>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</si>
  <si>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</si>
  <si>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</si>
  <si>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</si>
  <si>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</si>
  <si>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</si>
  <si>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</si>
  <si>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</si>
  <si>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</si>
  <si>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</si>
  <si>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</si>
  <si>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</si>
  <si>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</si>
  <si>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</si>
  <si>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</si>
  <si>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</si>
  <si>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</si>
  <si>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</si>
  <si>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</si>
  <si>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</si>
  <si>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</si>
  <si>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</si>
  <si>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</si>
  <si>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</si>
  <si>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</si>
  <si>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</si>
  <si>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</si>
  <si>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</si>
  <si>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</si>
  <si>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</si>
  <si>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</si>
  <si>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</si>
  <si>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</si>
  <si>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</si>
  <si>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</si>
  <si>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</si>
  <si>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</si>
  <si>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</si>
  <si>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</si>
  <si>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</si>
  <si>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</si>
  <si>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</si>
  <si>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</si>
  <si>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</si>
  <si>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</si>
  <si>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</si>
  <si>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</si>
  <si>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</si>
  <si>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</si>
  <si>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</si>
  <si>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</si>
  <si>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</si>
  <si>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</si>
  <si>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</si>
  <si>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</si>
  <si>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</si>
  <si>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</si>
  <si>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</si>
  <si>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</si>
  <si>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</si>
  <si>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</si>
  <si>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</si>
  <si>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</si>
  <si>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</si>
  <si>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</si>
  <si>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</si>
  <si>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</si>
  <si>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</si>
  <si>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</si>
  <si>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</si>
  <si>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</si>
  <si>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</si>
  <si>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</si>
  <si>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</si>
  <si>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</si>
  <si>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</si>
  <si>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</si>
  <si>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</si>
  <si>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</si>
  <si>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</si>
  <si>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</si>
  <si>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</si>
  <si>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</si>
  <si>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</si>
  <si>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</si>
  <si>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</si>
  <si>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</si>
  <si>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</si>
  <si>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</si>
  <si>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</si>
  <si>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</si>
  <si>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</si>
  <si>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</si>
  <si>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</si>
  <si>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</si>
  <si>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</si>
  <si>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</si>
  <si>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</si>
  <si>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</si>
  <si>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</si>
  <si>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</si>
  <si>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</si>
  <si>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</si>
  <si>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</si>
  <si>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</si>
  <si>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</si>
  <si>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</si>
  <si>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</si>
  <si>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</si>
  <si>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</si>
  <si>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</si>
  <si>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</si>
  <si>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</si>
  <si>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</si>
  <si>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</si>
  <si>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</si>
  <si>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</si>
  <si>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</si>
  <si>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</si>
  <si>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</si>
  <si>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</si>
  <si>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</si>
  <si>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</si>
  <si>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</si>
  <si>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</si>
  <si>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</si>
  <si>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</si>
  <si>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</si>
  <si>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</si>
  <si>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</si>
  <si>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</si>
  <si>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</si>
  <si>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</si>
  <si>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</si>
  <si>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</si>
  <si>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</si>
  <si>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</si>
  <si>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</si>
  <si>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</si>
  <si>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</si>
  <si>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</si>
  <si>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</si>
  <si>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</si>
  <si>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</si>
  <si>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</si>
  <si>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</si>
  <si>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</si>
  <si>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</si>
  <si>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</si>
  <si>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</si>
  <si>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</si>
  <si>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</si>
  <si>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</si>
  <si>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</si>
  <si>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</si>
  <si>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</si>
  <si>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</si>
  <si>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</si>
  <si>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</si>
  <si>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</si>
  <si>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</si>
  <si>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</si>
  <si>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</si>
  <si>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</si>
  <si>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</si>
  <si>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</si>
  <si>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</si>
  <si>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</si>
  <si>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</si>
  <si>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</si>
  <si>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</si>
  <si>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</si>
  <si>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</si>
  <si>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</si>
  <si>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</si>
  <si>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</si>
  <si>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</si>
  <si>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</si>
  <si>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</si>
  <si>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</si>
  <si>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</si>
  <si>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</si>
  <si>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</si>
  <si>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</si>
  <si>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</si>
  <si>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</si>
  <si>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</si>
  <si>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</si>
  <si>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</si>
  <si>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</si>
  <si>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</si>
  <si>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</si>
  <si>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</si>
  <si>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</si>
  <si>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</si>
  <si>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</si>
  <si>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</si>
  <si>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</si>
  <si>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</si>
  <si>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</si>
  <si>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</si>
  <si>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</si>
  <si>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</si>
  <si>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</si>
  <si>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</si>
  <si>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</si>
  <si>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</si>
  <si>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</si>
  <si>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</si>
  <si>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</si>
  <si>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</si>
  <si>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</si>
  <si>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</si>
  <si>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</si>
  <si>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</si>
  <si>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</si>
  <si>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</si>
  <si>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</si>
  <si>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</si>
  <si>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</si>
  <si>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</si>
  <si>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</si>
  <si>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</si>
  <si>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</si>
  <si>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</si>
  <si>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</si>
  <si>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</si>
  <si>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</si>
  <si>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</si>
  <si>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</si>
  <si>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</si>
  <si>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</si>
  <si>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</si>
  <si>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</si>
  <si>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</si>
  <si>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</si>
  <si>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</si>
  <si>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</si>
  <si>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</si>
  <si>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</si>
  <si>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</si>
  <si>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</si>
  <si>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</si>
  <si>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</si>
  <si>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</si>
  <si>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</si>
  <si>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</si>
  <si>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</si>
  <si>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</si>
  <si>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</si>
  <si>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</si>
  <si>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</si>
  <si>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</si>
  <si>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</si>
  <si>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</si>
  <si>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</si>
  <si>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</si>
  <si>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</si>
  <si>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</si>
  <si>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</si>
  <si>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</si>
  <si>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</si>
  <si>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</si>
  <si>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</si>
  <si>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</si>
  <si>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</si>
  <si>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</si>
  <si>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</si>
  <si>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</si>
  <si>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</si>
  <si>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</si>
  <si>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</si>
  <si>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</si>
  <si>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</si>
  <si>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</si>
  <si>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</si>
  <si>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</si>
  <si>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</si>
  <si>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</si>
  <si>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</si>
  <si>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</si>
  <si>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</si>
  <si>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</si>
  <si>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</si>
  <si>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</si>
  <si>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</si>
  <si>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</si>
  <si>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</si>
  <si>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</si>
  <si>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</si>
  <si>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</si>
  <si>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</si>
  <si>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</si>
  <si>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</si>
  <si>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</si>
  <si>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</si>
  <si>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</si>
  <si>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</si>
  <si>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</si>
  <si>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</si>
  <si>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</si>
  <si>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</si>
  <si>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</si>
  <si>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</si>
  <si>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</si>
  <si>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</si>
  <si>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</si>
  <si>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</si>
  <si>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</si>
  <si>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</si>
  <si>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</si>
  <si>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</si>
  <si>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</si>
  <si>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</si>
  <si>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</si>
  <si>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</si>
  <si>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</si>
  <si>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</si>
  <si>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</si>
  <si>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</si>
  <si>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</si>
  <si>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</si>
  <si>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</si>
  <si>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</si>
  <si>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</si>
  <si>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</si>
  <si>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</si>
  <si>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</si>
  <si>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</si>
  <si>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</si>
  <si>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</si>
  <si>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</si>
  <si>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</si>
  <si>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</si>
  <si>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</si>
  <si>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</si>
  <si>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</si>
  <si>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</si>
  <si>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</si>
  <si>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</si>
  <si>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</si>
  <si>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</si>
  <si>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</si>
  <si>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</si>
  <si>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</si>
  <si>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</si>
  <si>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</si>
  <si>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</si>
  <si>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</si>
  <si>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</si>
  <si>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</si>
  <si>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</si>
  <si>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</si>
  <si>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</si>
  <si>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</si>
  <si>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</si>
  <si>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</si>
  <si>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</si>
  <si>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</si>
  <si>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</si>
  <si>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</si>
  <si>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</si>
  <si>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</si>
  <si>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</si>
  <si>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</si>
  <si>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</si>
  <si>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</si>
  <si>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</si>
  <si>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</si>
  <si>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</si>
  <si>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</si>
  <si>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</si>
  <si>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</si>
  <si>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</si>
  <si>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</si>
  <si>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</si>
  <si>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</si>
  <si>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</si>
  <si>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</si>
  <si>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</si>
  <si>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</si>
  <si>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</si>
  <si>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</si>
  <si>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</si>
  <si>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</si>
  <si>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</si>
  <si>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</si>
  <si>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</si>
  <si>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</si>
  <si>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</si>
  <si>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</si>
  <si>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</si>
  <si>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</si>
  <si>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</si>
  <si>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</si>
  <si>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</si>
  <si>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</si>
  <si>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</si>
  <si>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</si>
  <si>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</si>
  <si>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</si>
  <si>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</si>
  <si>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</si>
  <si>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</si>
  <si>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</si>
  <si>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</si>
  <si>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</si>
  <si>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</si>
  <si>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</si>
  <si>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</si>
  <si>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</si>
  <si>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</si>
  <si>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</si>
  <si>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</si>
  <si>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</si>
  <si>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</si>
  <si>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</si>
  <si>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</si>
  <si>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</si>
  <si>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</si>
  <si>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</si>
  <si>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</si>
  <si>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</si>
  <si>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</si>
  <si>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</si>
  <si>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</si>
  <si>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</si>
  <si>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</si>
  <si>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</si>
  <si>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</si>
  <si>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</si>
  <si>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</si>
  <si>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</si>
  <si>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</si>
  <si>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</si>
  <si>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</si>
  <si>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</si>
  <si>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</si>
  <si>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</si>
  <si>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</si>
  <si>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</si>
  <si>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</si>
  <si>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</si>
  <si>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</si>
  <si>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</si>
  <si>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</si>
  <si>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</si>
  <si>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</si>
  <si>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</si>
  <si>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</si>
  <si>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</si>
  <si>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</si>
  <si>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</si>
  <si>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</si>
  <si>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</si>
  <si>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</si>
  <si>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</si>
  <si>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</si>
  <si>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</si>
  <si>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</si>
  <si>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</si>
  <si>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</si>
  <si>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</si>
  <si>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</si>
  <si>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</si>
  <si>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</si>
  <si>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</si>
  <si>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</si>
  <si>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</si>
  <si>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</si>
  <si>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</si>
  <si>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</si>
  <si>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</si>
  <si>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</si>
  <si>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</si>
  <si>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</si>
  <si>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</si>
  <si>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</si>
  <si>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</si>
  <si>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</si>
  <si>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</si>
  <si>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</si>
  <si>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</si>
  <si>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</si>
  <si>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</si>
  <si>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</si>
  <si>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</si>
  <si>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</si>
  <si>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</si>
  <si>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</si>
  <si>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</si>
  <si>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</si>
  <si>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</si>
  <si>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</si>
  <si>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</si>
  <si>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</si>
  <si>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</si>
  <si>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</si>
  <si>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</si>
  <si>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</si>
  <si>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</si>
  <si>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</si>
  <si>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</si>
  <si>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</si>
  <si>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</si>
  <si>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</si>
  <si>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</si>
  <si>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</si>
  <si>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</si>
  <si>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</si>
  <si>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</si>
  <si>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</si>
  <si>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</si>
  <si>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</si>
  <si>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</si>
  <si>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</si>
  <si>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</si>
  <si>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</si>
  <si>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</si>
  <si>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</si>
  <si>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</si>
  <si>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</si>
  <si>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</si>
  <si>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</si>
  <si>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</si>
  <si>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</si>
  <si>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</si>
  <si>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</si>
  <si>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</si>
  <si>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</si>
  <si>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</si>
  <si>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</si>
  <si>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</si>
  <si>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</si>
  <si>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</si>
  <si>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</si>
  <si>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</si>
  <si>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</si>
  <si>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</si>
  <si>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</si>
  <si>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</si>
  <si>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</si>
  <si>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</si>
  <si>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</si>
  <si>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</si>
  <si>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</si>
  <si>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</si>
  <si>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</si>
  <si>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</si>
  <si>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</si>
  <si>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</si>
  <si>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</si>
  <si>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</si>
  <si>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</si>
  <si>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</si>
  <si>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</si>
  <si>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</si>
  <si>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</si>
  <si>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</si>
  <si>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</si>
  <si>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</si>
  <si>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</si>
  <si>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</si>
  <si>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</si>
  <si>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</si>
  <si>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</si>
  <si>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</si>
  <si>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</si>
  <si>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</si>
  <si>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</si>
  <si>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</si>
  <si>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</si>
  <si>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</si>
  <si>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</si>
  <si>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</si>
  <si>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</si>
  <si>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</si>
  <si>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</si>
  <si>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</si>
  <si>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</si>
  <si>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</si>
  <si>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</si>
  <si>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</si>
  <si>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</si>
  <si>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</si>
  <si>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</si>
  <si>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</si>
  <si>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</si>
  <si>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</si>
  <si>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</si>
  <si>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</si>
  <si>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</si>
  <si>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</si>
  <si>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</si>
  <si>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</si>
  <si>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</si>
  <si>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</si>
  <si>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</si>
  <si>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</si>
  <si>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</si>
  <si>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</si>
  <si>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</si>
  <si>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</si>
  <si>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</si>
  <si>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</si>
  <si>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</si>
  <si>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</si>
  <si>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</si>
  <si>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</si>
  <si>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</si>
  <si>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</si>
  <si>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</si>
  <si>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</si>
  <si>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</si>
  <si>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</si>
  <si>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</si>
  <si>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</si>
  <si>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</si>
  <si>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</si>
  <si>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</si>
  <si>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</si>
  <si>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</si>
  <si>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</si>
  <si>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</si>
  <si>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</si>
  <si>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</si>
  <si>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</si>
  <si>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</si>
  <si>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</si>
  <si>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</si>
  <si>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</si>
  <si>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</si>
  <si>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</si>
  <si>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</si>
  <si>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</si>
  <si>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</si>
  <si>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</si>
  <si>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</si>
  <si>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</si>
  <si>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</si>
  <si>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</si>
  <si>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</si>
  <si>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</si>
  <si>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</si>
  <si>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</si>
  <si>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</si>
  <si>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</si>
  <si>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</si>
  <si>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</si>
  <si>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</si>
  <si>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</si>
  <si>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</si>
  <si>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</si>
  <si>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</si>
  <si>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</si>
  <si>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</si>
  <si>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</si>
  <si>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</si>
  <si>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</si>
  <si>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</si>
  <si>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</si>
  <si>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</si>
  <si>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</si>
  <si>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</si>
  <si>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</si>
  <si>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</si>
  <si>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</si>
  <si>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</si>
  <si>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</si>
  <si>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</si>
  <si>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</si>
  <si>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</si>
  <si>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</si>
  <si>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</si>
  <si>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</si>
  <si>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</si>
  <si>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</si>
  <si>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</si>
  <si>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</si>
  <si>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</si>
  <si>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</si>
  <si>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</si>
  <si>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</si>
  <si>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</si>
  <si>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</si>
  <si>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</si>
  <si>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</si>
  <si>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</si>
  <si>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</si>
  <si>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</si>
  <si>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</si>
  <si>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</si>
  <si>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</si>
  <si>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</si>
  <si>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</si>
  <si>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</si>
  <si>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</si>
  <si>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</si>
  <si>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</si>
  <si>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</si>
  <si>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</si>
  <si>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</si>
  <si>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</si>
  <si>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</si>
  <si>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</si>
  <si>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</si>
  <si>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</si>
  <si>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</si>
  <si>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</si>
  <si>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</si>
  <si>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</si>
  <si>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</si>
  <si>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</si>
  <si>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</si>
  <si>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</si>
  <si>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</si>
  <si>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</si>
  <si>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</si>
  <si>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</si>
  <si>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</si>
  <si>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</si>
  <si>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</si>
  <si>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</si>
  <si>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</si>
  <si>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</si>
  <si>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</si>
  <si>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</si>
  <si>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</si>
  <si>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</si>
  <si>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</si>
  <si>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</si>
  <si>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</si>
  <si>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</si>
  <si>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</si>
  <si>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</si>
  <si>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</si>
  <si>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</si>
  <si>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</si>
  <si>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</si>
  <si>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</si>
  <si>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</si>
  <si>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</si>
  <si>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</si>
  <si>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</si>
  <si>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</si>
  <si>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</si>
  <si>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</si>
  <si>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</si>
  <si>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</si>
  <si>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</si>
  <si>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</si>
  <si>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</si>
  <si>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</si>
  <si>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</si>
  <si>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</si>
  <si>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</si>
  <si>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</si>
  <si>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</si>
  <si>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</si>
  <si>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</si>
  <si>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</si>
  <si>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</si>
  <si>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</si>
  <si>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</si>
  <si>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</si>
  <si>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</si>
  <si>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</si>
  <si>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</si>
  <si>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</si>
  <si>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</si>
  <si>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</si>
  <si>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</si>
  <si>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</si>
  <si>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</si>
  <si>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</si>
  <si>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</si>
  <si>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</si>
  <si>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</si>
  <si>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</si>
  <si>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</si>
  <si>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</si>
  <si>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</si>
  <si>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</si>
  <si>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</si>
  <si>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</si>
  <si>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</si>
  <si>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</si>
  <si>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</si>
  <si>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</si>
  <si>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</si>
  <si>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</si>
  <si>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</si>
  <si>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</si>
  <si>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</si>
  <si>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</si>
  <si>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</si>
  <si>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</si>
  <si>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</si>
  <si>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</si>
  <si>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</si>
  <si>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</si>
  <si>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</si>
  <si>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</si>
  <si>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</si>
  <si>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</si>
  <si>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</si>
  <si>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</si>
  <si>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</si>
  <si>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</si>
  <si>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</si>
  <si>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</si>
  <si>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</si>
  <si>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</si>
  <si>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</si>
  <si>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</si>
  <si>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</si>
  <si>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</si>
  <si>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</si>
  <si>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</si>
  <si>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</si>
  <si>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</si>
  <si>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</si>
  <si>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</si>
  <si>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</si>
  <si>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</si>
  <si>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</si>
  <si>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</si>
  <si>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</si>
  <si>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</si>
  <si>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</si>
  <si>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</si>
  <si>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</si>
  <si>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</si>
  <si>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</si>
  <si>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</si>
  <si>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</si>
  <si>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</si>
  <si>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</si>
  <si>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</si>
  <si>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</si>
  <si>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</si>
  <si>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</si>
  <si>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</si>
  <si>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</si>
  <si>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</si>
  <si>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</si>
  <si>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</si>
  <si>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</si>
  <si>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</si>
  <si>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</si>
  <si>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</si>
  <si>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</si>
  <si>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</si>
  <si>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</si>
  <si>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</si>
  <si>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</si>
  <si>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</si>
  <si>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</si>
  <si>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</si>
  <si>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</si>
  <si>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</si>
  <si>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</si>
  <si>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</si>
  <si>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</si>
  <si>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</si>
  <si>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</si>
  <si>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</si>
  <si>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</si>
  <si>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</si>
  <si>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</si>
  <si>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</si>
  <si>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</si>
  <si>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</si>
  <si>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</si>
  <si>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</si>
  <si>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</si>
  <si>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</si>
  <si>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</si>
  <si>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</si>
  <si>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</si>
  <si>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</si>
  <si>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</si>
  <si>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</si>
  <si>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</si>
  <si>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</si>
  <si>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</si>
  <si>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</si>
  <si>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</si>
  <si>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</si>
  <si>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</si>
  <si>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</si>
  <si>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</si>
  <si>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</si>
  <si>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</si>
  <si>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</si>
  <si>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</si>
  <si>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</si>
  <si>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</si>
  <si>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</si>
  <si>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</si>
  <si>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</si>
  <si>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</si>
  <si>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</si>
  <si>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</si>
  <si>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</si>
  <si>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</si>
  <si>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</si>
  <si>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</si>
  <si>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</si>
  <si>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</si>
  <si>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</si>
  <si>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</si>
  <si>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</si>
  <si>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</si>
  <si>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</si>
  <si>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</si>
  <si>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</si>
  <si>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</si>
  <si>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</si>
  <si>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</si>
  <si>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</si>
  <si>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</si>
  <si>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</si>
  <si>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</si>
  <si>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</si>
  <si>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</si>
  <si>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</si>
  <si>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</si>
  <si>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</si>
  <si>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</si>
  <si>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</si>
  <si>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</si>
  <si>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</si>
  <si>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</si>
  <si>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</si>
  <si>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</si>
  <si>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</si>
  <si>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</si>
  <si>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</si>
  <si>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</si>
  <si>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</si>
  <si>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</si>
  <si>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</si>
  <si>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</si>
  <si>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</si>
  <si>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</si>
  <si>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</si>
  <si>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</si>
  <si>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</si>
  <si>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</si>
  <si>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</si>
  <si>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</si>
  <si>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</si>
  <si>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</si>
  <si>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</si>
  <si>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</si>
  <si>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</si>
  <si>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</si>
  <si>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</si>
  <si>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</si>
  <si>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</si>
  <si>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</si>
  <si>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</si>
  <si>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</si>
  <si>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</si>
  <si>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</si>
  <si>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</si>
  <si>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</si>
  <si>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</si>
  <si>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</si>
  <si>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</si>
  <si>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</si>
  <si>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</si>
  <si>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</si>
  <si>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</si>
  <si>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</si>
  <si>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</si>
  <si>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</si>
  <si>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</si>
  <si>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</si>
  <si>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</si>
  <si>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</si>
  <si>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</si>
  <si>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</si>
  <si>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</si>
  <si>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</si>
  <si>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</si>
  <si>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</si>
  <si>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</si>
  <si>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</si>
  <si>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</si>
  <si>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</si>
  <si>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</si>
  <si>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</si>
  <si>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</si>
  <si>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</si>
  <si>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</si>
  <si>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</si>
  <si>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</si>
  <si>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</si>
  <si>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</si>
  <si>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</si>
  <si>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</si>
  <si>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</si>
  <si>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</si>
  <si>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</si>
  <si>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</si>
  <si>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</si>
  <si>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</si>
  <si>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</si>
  <si>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</si>
  <si>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</si>
  <si>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</si>
  <si>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</si>
  <si>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</si>
  <si>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</si>
  <si>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</si>
  <si>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</si>
  <si>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</si>
  <si>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</si>
  <si>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</si>
  <si>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</si>
  <si>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</si>
  <si>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</si>
  <si>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</si>
  <si>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</si>
  <si>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</si>
  <si>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</si>
  <si>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</si>
  <si>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</si>
  <si>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</si>
  <si>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</si>
  <si>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</si>
  <si>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</si>
  <si>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</si>
  <si>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</si>
  <si>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</si>
  <si>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</si>
  <si>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</si>
  <si>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</si>
  <si>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</si>
  <si>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</si>
  <si>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</si>
  <si>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</si>
  <si>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</si>
  <si>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</si>
  <si>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</si>
  <si>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</si>
  <si>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</si>
  <si>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</si>
  <si>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</si>
  <si>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</si>
  <si>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</si>
  <si>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</si>
  <si>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</si>
  <si>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</si>
  <si>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</si>
  <si>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</si>
  <si>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</si>
  <si>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</si>
  <si>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</si>
  <si>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</si>
  <si>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</si>
  <si>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</si>
  <si>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</si>
  <si>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</si>
  <si>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</si>
  <si>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</si>
  <si>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</si>
  <si>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</si>
  <si>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</si>
  <si>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</si>
  <si>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</si>
  <si>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</si>
  <si>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</si>
  <si>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</si>
  <si>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</si>
  <si>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</si>
  <si>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</si>
  <si>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</si>
  <si>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</si>
  <si>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</si>
  <si>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</si>
  <si>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</si>
  <si>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</si>
  <si>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</si>
  <si>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</si>
  <si>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</si>
  <si>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</si>
  <si>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</si>
  <si>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</si>
  <si>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</si>
  <si>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</si>
  <si>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</si>
  <si>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</si>
  <si>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</si>
  <si>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</si>
  <si>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</si>
  <si>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</si>
  <si>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</si>
  <si>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</si>
  <si>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</si>
  <si>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</si>
  <si>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</si>
  <si>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</si>
  <si>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</si>
  <si>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</si>
  <si>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</si>
  <si>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</si>
  <si>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</si>
  <si>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</si>
  <si>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</si>
  <si>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</si>
  <si>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</si>
  <si>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</si>
  <si>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</si>
  <si>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</si>
  <si>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</si>
  <si>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</si>
  <si>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</si>
  <si>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</si>
  <si>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</si>
  <si>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</si>
  <si>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</si>
  <si>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</si>
  <si>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</si>
  <si>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</si>
  <si>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</si>
  <si>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</si>
  <si>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</si>
  <si>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</si>
  <si>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</si>
  <si>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</si>
  <si>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</si>
  <si>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</si>
  <si>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</si>
  <si>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</si>
  <si>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</si>
  <si>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</si>
  <si>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</si>
  <si>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</si>
  <si>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</si>
  <si>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</si>
  <si>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</si>
  <si>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</si>
  <si>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</si>
  <si>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</si>
  <si>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</si>
  <si>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</si>
  <si>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</si>
  <si>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</si>
  <si>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</si>
  <si>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</si>
  <si>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</si>
  <si>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</si>
  <si>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</si>
  <si>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</si>
  <si>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</si>
  <si>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</si>
  <si>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</si>
  <si>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</si>
  <si>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</si>
  <si>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</si>
  <si>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</si>
  <si>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</si>
  <si>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</si>
  <si>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</si>
  <si>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</si>
  <si>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</si>
  <si>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</si>
  <si>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</si>
  <si>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</si>
  <si>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</si>
  <si>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</si>
  <si>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</si>
  <si>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</si>
  <si>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</si>
  <si>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</si>
  <si>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</si>
  <si>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</si>
  <si>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</si>
  <si>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</si>
  <si>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</si>
  <si>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</si>
  <si>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</si>
  <si>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</si>
  <si>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</si>
  <si>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</si>
  <si>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</si>
  <si>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</si>
  <si>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</si>
  <si>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</si>
  <si>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</si>
  <si>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</si>
  <si>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</si>
  <si>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</si>
  <si>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</si>
  <si>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</si>
  <si>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</si>
  <si>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</si>
  <si>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</si>
  <si>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</si>
  <si>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</si>
  <si>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</si>
  <si>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</si>
  <si>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</si>
  <si>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</si>
  <si>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</si>
  <si>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</si>
  <si>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</si>
  <si>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</si>
  <si>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</si>
  <si>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</si>
  <si>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</si>
  <si>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</si>
  <si>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</si>
  <si>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</si>
  <si>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</si>
  <si>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</si>
  <si>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</si>
  <si>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</si>
  <si>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</si>
  <si>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</si>
  <si>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</si>
  <si>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</si>
  <si>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</si>
  <si>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</si>
  <si>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</si>
  <si>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</si>
  <si>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</si>
  <si>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</si>
  <si>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</si>
  <si>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</si>
  <si>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</si>
  <si>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</si>
  <si>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</si>
  <si>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</si>
  <si>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</si>
  <si>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</si>
  <si>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</si>
  <si>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</si>
  <si>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</si>
  <si>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</si>
  <si>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</si>
  <si>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</si>
  <si>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</si>
  <si>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</si>
  <si>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</si>
  <si>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</si>
  <si>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</si>
  <si>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</si>
  <si>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</si>
  <si>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</si>
  <si>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</si>
  <si>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</si>
  <si>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</si>
  <si>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</si>
  <si>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</si>
  <si>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</si>
  <si>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</si>
  <si>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</si>
  <si>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</si>
  <si>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</si>
  <si>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</si>
  <si>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</si>
  <si>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</si>
  <si>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</si>
  <si>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</si>
  <si>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</si>
  <si>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</si>
  <si>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</si>
  <si>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</si>
  <si>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</si>
  <si>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</si>
  <si>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</si>
  <si>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</si>
  <si>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</si>
  <si>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</si>
  <si>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</si>
  <si>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</si>
  <si>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</si>
  <si>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</si>
  <si>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</si>
  <si>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</si>
  <si>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</si>
  <si>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</si>
  <si>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</si>
  <si>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</si>
  <si>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</si>
  <si>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</si>
  <si>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</si>
  <si>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</si>
  <si>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</si>
  <si>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</si>
  <si>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</si>
  <si>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</si>
  <si>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</si>
  <si>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</si>
  <si>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</si>
  <si>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</si>
  <si>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</si>
  <si>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</si>
  <si>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</si>
  <si>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</si>
  <si>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</si>
  <si>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</si>
  <si>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</si>
  <si>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</si>
  <si>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</si>
  <si>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</si>
  <si>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</si>
  <si>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</si>
  <si>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</si>
  <si>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</si>
  <si>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</si>
  <si>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</si>
  <si>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</si>
  <si>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</si>
  <si>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</si>
  <si>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</si>
  <si>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</si>
  <si>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</si>
  <si>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</si>
  <si>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</si>
  <si>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</si>
  <si>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</si>
  <si>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</si>
  <si>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</si>
  <si>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</si>
  <si>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</si>
  <si>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</si>
  <si>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</si>
  <si>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</si>
  <si>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</si>
  <si>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</si>
  <si>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</si>
  <si>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</si>
  <si>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</si>
  <si>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</si>
  <si>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</si>
  <si>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</si>
  <si>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</si>
  <si>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</si>
  <si>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</si>
  <si>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</si>
  <si>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</si>
  <si>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</si>
  <si>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</si>
  <si>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</si>
  <si>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</si>
  <si>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</si>
  <si>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</si>
  <si>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</si>
  <si>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</si>
  <si>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</si>
  <si>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</si>
  <si>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</si>
  <si>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</si>
  <si>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</si>
  <si>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</si>
  <si>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</si>
  <si>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</si>
  <si>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</si>
  <si>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</si>
  <si>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</si>
  <si>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</si>
  <si>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</si>
  <si>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</si>
  <si>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</si>
  <si>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</si>
  <si>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</si>
  <si>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</si>
  <si>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</si>
  <si>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</si>
  <si>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</si>
  <si>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</si>
  <si>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</si>
  <si>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</si>
  <si>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</si>
  <si>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</si>
  <si>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</si>
  <si>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</si>
  <si>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</si>
  <si>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</si>
  <si>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</si>
  <si>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</si>
  <si>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</si>
  <si>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</si>
  <si>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</si>
  <si>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</si>
  <si>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</si>
  <si>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</si>
  <si>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</si>
  <si>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</si>
  <si>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</si>
  <si>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</si>
  <si>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</si>
  <si>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</si>
  <si>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</si>
  <si>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</si>
  <si>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</si>
  <si>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</si>
  <si>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</si>
  <si>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</si>
  <si>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</si>
  <si>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</si>
  <si>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</si>
  <si>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</si>
  <si>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</si>
  <si>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</si>
  <si>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</si>
  <si>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</si>
  <si>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</si>
  <si>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</si>
  <si>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</si>
  <si>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</si>
  <si>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</si>
  <si>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</si>
  <si>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</si>
  <si>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</si>
  <si>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</si>
  <si>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</si>
  <si>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</si>
  <si>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</si>
  <si>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</si>
  <si>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</si>
  <si>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</si>
  <si>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</si>
  <si>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</si>
  <si>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</si>
  <si>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</si>
  <si>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</si>
  <si>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</si>
  <si>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</si>
  <si>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</si>
  <si>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</si>
  <si>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</si>
  <si>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</si>
  <si>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</si>
  <si>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</si>
  <si>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</si>
  <si>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</si>
  <si>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</si>
  <si>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</si>
  <si>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</si>
  <si>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</si>
  <si>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</si>
  <si>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</si>
  <si>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</si>
  <si>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</si>
  <si>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</si>
  <si>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</si>
  <si>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</si>
  <si>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</si>
  <si>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</si>
  <si>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</si>
  <si>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</si>
  <si>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</si>
  <si>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</si>
  <si>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</si>
  <si>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</si>
  <si>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</si>
  <si>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</si>
  <si>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</si>
  <si>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</si>
  <si>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</si>
  <si>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</si>
  <si>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</si>
  <si>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</si>
  <si>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</si>
  <si>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</si>
  <si>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</si>
  <si>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</si>
  <si>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</si>
  <si>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</si>
  <si>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</si>
  <si>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</si>
  <si>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</si>
  <si>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</si>
  <si>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</si>
  <si>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</si>
  <si>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</si>
  <si>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</si>
  <si>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</si>
  <si>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</si>
  <si>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</si>
  <si>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</si>
  <si>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</si>
  <si>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</si>
  <si>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</si>
  <si>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</si>
  <si>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</si>
  <si>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</si>
  <si>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</si>
  <si>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</si>
  <si>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</si>
  <si>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</si>
  <si>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</si>
  <si>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</si>
  <si>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</si>
  <si>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</si>
  <si>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</si>
  <si>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</si>
  <si>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</si>
  <si>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</si>
  <si>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</si>
  <si>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</si>
  <si>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</si>
  <si>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</si>
  <si>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</si>
  <si>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</si>
  <si>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</si>
  <si>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</si>
  <si>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</si>
  <si>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</si>
  <si>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</si>
  <si>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</si>
  <si>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</si>
  <si>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</si>
  <si>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</si>
  <si>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</si>
  <si>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</si>
  <si>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</si>
  <si>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</si>
  <si>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</si>
  <si>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</si>
  <si>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</si>
  <si>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</si>
  <si>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</si>
  <si>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</si>
  <si>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</si>
  <si>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</si>
  <si>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</si>
  <si>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</si>
  <si>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</si>
  <si>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</si>
  <si>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</si>
  <si>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</si>
  <si>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</si>
  <si>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</si>
  <si>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</si>
  <si>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</si>
  <si>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</si>
  <si>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</si>
  <si>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</si>
  <si>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</si>
  <si>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</si>
  <si>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</si>
  <si>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</si>
  <si>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</si>
  <si>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</si>
  <si>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</si>
  <si>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</si>
  <si>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</si>
  <si>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</si>
  <si>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</si>
  <si>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</si>
  <si>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</si>
  <si>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</si>
  <si>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</si>
  <si>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</si>
  <si>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</si>
  <si>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</si>
  <si>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</si>
  <si>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</si>
  <si>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</si>
  <si>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</si>
  <si>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</si>
  <si>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</si>
  <si>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</si>
  <si>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</si>
  <si>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</si>
  <si>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</si>
  <si>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</si>
  <si>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</si>
  <si>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</si>
  <si>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</si>
  <si>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</si>
  <si>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</si>
  <si>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</si>
  <si>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</si>
  <si>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</si>
  <si>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</si>
  <si>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</si>
  <si>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</si>
  <si>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</si>
  <si>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</si>
  <si>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</si>
  <si>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</si>
  <si>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</si>
  <si>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</si>
  <si>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</si>
  <si>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</si>
  <si>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</si>
  <si>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</si>
  <si>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</si>
  <si>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</si>
  <si>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</si>
  <si>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</si>
  <si>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</si>
  <si>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</si>
  <si>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</si>
  <si>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</si>
  <si>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</si>
  <si>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</si>
  <si>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</si>
  <si>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</si>
  <si>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</si>
  <si>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</si>
  <si>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</si>
  <si>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</si>
  <si>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</si>
  <si>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</si>
  <si>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</si>
  <si>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</si>
  <si>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</si>
  <si>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</si>
  <si>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</si>
  <si>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</si>
  <si>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</si>
  <si>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</si>
  <si>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</si>
  <si>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</si>
  <si>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</si>
  <si>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</si>
  <si>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</si>
  <si>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</si>
  <si>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</si>
  <si>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</si>
  <si>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</si>
  <si>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</si>
  <si>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</si>
  <si>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</si>
  <si>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</si>
  <si>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</si>
  <si>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</si>
  <si>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</si>
  <si>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</si>
  <si>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</si>
  <si>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</si>
  <si>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</si>
  <si>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</si>
  <si>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</si>
  <si>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</si>
  <si>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</si>
  <si>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</si>
  <si>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</si>
  <si>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</si>
  <si>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</si>
  <si>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</si>
  <si>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</si>
  <si>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</si>
  <si>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</si>
  <si>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</si>
  <si>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</si>
  <si>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</si>
  <si>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</si>
  <si>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</si>
  <si>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</si>
  <si>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</si>
  <si>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</si>
  <si>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</si>
  <si>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</si>
  <si>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</si>
  <si>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</si>
  <si>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</si>
  <si>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</si>
  <si>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</si>
  <si>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</si>
  <si>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</si>
  <si>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</si>
  <si>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</si>
  <si>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</si>
  <si>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</si>
  <si>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</si>
  <si>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</si>
  <si>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</si>
  <si>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</si>
  <si>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</si>
  <si>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</si>
  <si>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</si>
  <si>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</si>
  <si>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</si>
  <si>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</si>
  <si>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</si>
  <si>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</si>
  <si>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</si>
  <si>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</si>
  <si>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</si>
  <si>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</si>
  <si>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</si>
  <si>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</si>
  <si>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</si>
  <si>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</si>
  <si>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</si>
  <si>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</si>
  <si>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</si>
  <si>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</si>
  <si>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</si>
  <si>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</si>
  <si>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</si>
  <si>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</si>
  <si>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</si>
  <si>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</si>
  <si>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</si>
  <si>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</si>
  <si>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</si>
  <si>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</si>
  <si>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</si>
  <si>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</si>
  <si>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</si>
  <si>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</si>
  <si>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</si>
  <si>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</si>
  <si>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</si>
  <si>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</si>
  <si>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</si>
  <si>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</si>
  <si>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</si>
  <si>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</si>
  <si>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</si>
  <si>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</si>
  <si>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</si>
  <si>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</si>
  <si>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</si>
  <si>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</si>
  <si>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</si>
  <si>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</si>
  <si>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</si>
  <si>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</si>
  <si>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</si>
  <si>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</si>
  <si>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</si>
  <si>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</si>
  <si>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</si>
  <si>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</si>
  <si>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</si>
  <si>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</si>
  <si>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</si>
  <si>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</si>
  <si>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</si>
  <si>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</si>
  <si>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</si>
  <si>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</si>
  <si>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</si>
  <si>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</si>
  <si>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</si>
  <si>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</si>
  <si>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</si>
  <si>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</si>
  <si>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</si>
  <si>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</si>
  <si>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</si>
  <si>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</si>
  <si>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</si>
  <si>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</si>
  <si>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</si>
  <si>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</si>
  <si>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</si>
  <si>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</si>
  <si>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</si>
  <si>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</si>
  <si>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</si>
  <si>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</si>
  <si>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</si>
  <si>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</si>
  <si>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</si>
  <si>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</si>
  <si>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</si>
  <si>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</si>
  <si>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</si>
  <si>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</si>
  <si>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</si>
  <si>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</si>
  <si>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</si>
  <si>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</si>
  <si>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</si>
  <si>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</si>
  <si>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</si>
  <si>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</si>
  <si>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</si>
  <si>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</si>
  <si>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</si>
  <si>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</si>
  <si>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</si>
  <si>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</si>
  <si>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</si>
  <si>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</si>
  <si>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</si>
  <si>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</si>
  <si>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</si>
  <si>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</si>
  <si>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</si>
  <si>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</si>
  <si>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</si>
  <si>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</si>
  <si>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</si>
  <si>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</si>
  <si>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</si>
  <si>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</si>
  <si>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</si>
  <si>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</si>
  <si>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</si>
  <si>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</si>
  <si>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</si>
  <si>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</si>
  <si>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</si>
  <si>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</si>
  <si>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</si>
  <si>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</si>
  <si>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</si>
  <si>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</si>
  <si>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</si>
  <si>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</si>
  <si>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</si>
  <si>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</si>
  <si>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</si>
  <si>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</si>
  <si>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</si>
  <si>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</si>
  <si>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</si>
  <si>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</si>
  <si>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</si>
  <si>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</si>
  <si>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</si>
  <si>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</si>
  <si>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</si>
  <si>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</si>
  <si>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</si>
  <si>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</si>
  <si>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</si>
  <si>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</si>
  <si>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</si>
  <si>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</si>
  <si>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</si>
  <si>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</si>
  <si>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</si>
  <si>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</si>
  <si>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</si>
  <si>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</si>
  <si>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</si>
  <si>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</si>
  <si>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</si>
  <si>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</si>
  <si>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</si>
  <si>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</si>
  <si>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</si>
  <si>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</si>
  <si>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</si>
  <si>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</si>
  <si>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</si>
  <si>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</si>
  <si>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</si>
  <si>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</si>
  <si>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</si>
  <si>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</si>
  <si>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</si>
  <si>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</si>
  <si>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</si>
  <si>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</si>
  <si>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</si>
  <si>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</si>
  <si>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</si>
  <si>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</si>
  <si>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</si>
  <si>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</si>
  <si>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</si>
  <si>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</si>
  <si>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</si>
  <si>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</si>
  <si>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</si>
  <si>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</si>
  <si>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</si>
  <si>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</si>
  <si>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</si>
  <si>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</si>
  <si>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</si>
  <si>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</si>
  <si>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</si>
  <si>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</si>
  <si>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</si>
  <si>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</si>
  <si>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</si>
  <si>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</si>
  <si>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</si>
  <si>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</si>
  <si>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</si>
  <si>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</si>
  <si>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</si>
  <si>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</si>
  <si>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</si>
  <si>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</si>
  <si>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</si>
  <si>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</si>
  <si>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</si>
  <si>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</si>
  <si>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</si>
  <si>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</si>
  <si>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</si>
  <si>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</si>
  <si>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</si>
  <si>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</si>
  <si>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</si>
  <si>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</si>
  <si>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</si>
  <si>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</si>
  <si>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</si>
  <si>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</si>
  <si>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</si>
  <si>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</si>
  <si>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</si>
  <si>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</si>
  <si>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</si>
  <si>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</si>
  <si>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</si>
  <si>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</si>
  <si>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</si>
  <si>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</si>
  <si>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</si>
  <si>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</si>
  <si>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</si>
  <si>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</si>
  <si>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</si>
  <si>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</si>
  <si>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</si>
  <si>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</si>
  <si>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</si>
  <si>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</si>
  <si>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</si>
  <si>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</si>
  <si>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</si>
  <si>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</si>
  <si>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</si>
  <si>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</si>
  <si>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</si>
  <si>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</si>
  <si>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</si>
  <si>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</si>
  <si>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</si>
  <si>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</si>
  <si>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</si>
  <si>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</si>
  <si>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</si>
  <si>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</si>
  <si>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</si>
  <si>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</si>
  <si>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</si>
  <si>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</si>
  <si>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</si>
  <si>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</si>
  <si>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</si>
  <si>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</si>
  <si>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</si>
  <si>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</si>
  <si>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</si>
  <si>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</si>
  <si>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</si>
  <si>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</si>
  <si>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</si>
  <si>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</si>
  <si>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</si>
  <si>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</si>
  <si>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</si>
  <si>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</si>
  <si>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</si>
  <si>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</si>
  <si>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</si>
  <si>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</si>
  <si>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</si>
  <si>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</si>
  <si>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</si>
  <si>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</si>
  <si>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</si>
  <si>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</si>
  <si>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</si>
  <si>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</si>
  <si>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</si>
  <si>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</si>
  <si>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</si>
  <si>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</si>
  <si>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</si>
  <si>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</si>
  <si>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</si>
  <si>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</si>
  <si>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</si>
  <si>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</si>
  <si>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</si>
  <si>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</si>
  <si>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</si>
  <si>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</si>
  <si>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</si>
  <si>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</si>
  <si>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</si>
  <si>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</si>
  <si>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</si>
  <si>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</si>
  <si>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</si>
  <si>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</si>
  <si>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</si>
  <si>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</si>
  <si>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</si>
  <si>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</si>
  <si>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</si>
  <si>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</si>
  <si>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</si>
  <si>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</si>
  <si>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</si>
  <si>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</si>
  <si>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</si>
  <si>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</si>
  <si>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</si>
  <si>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</si>
  <si>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</si>
  <si>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</si>
  <si>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</si>
  <si>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</si>
  <si>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</si>
  <si>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</si>
  <si>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</si>
  <si>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</si>
  <si>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</si>
  <si>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</si>
  <si>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</si>
  <si>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</si>
  <si>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</si>
  <si>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</si>
  <si>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</si>
  <si>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</si>
  <si>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</si>
  <si>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</si>
  <si>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</si>
  <si>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</si>
  <si>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</si>
  <si>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</si>
  <si>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</si>
  <si>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</si>
  <si>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</si>
  <si>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</si>
  <si>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</si>
  <si>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</si>
  <si>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</si>
  <si>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</si>
  <si>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</si>
  <si>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</si>
  <si>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</si>
  <si>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</si>
  <si>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</si>
  <si>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</si>
  <si>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</si>
  <si>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</si>
  <si>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</si>
  <si>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</si>
  <si>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</si>
  <si>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</si>
  <si>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</si>
  <si>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</si>
  <si>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</si>
  <si>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</si>
  <si>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</si>
  <si>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</si>
  <si>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</si>
  <si>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</si>
  <si>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</si>
  <si>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</si>
  <si>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</si>
  <si>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</si>
  <si>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</si>
  <si>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</si>
  <si>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</si>
  <si>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</si>
  <si>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</si>
  <si>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</si>
  <si>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</si>
  <si>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</si>
  <si>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</si>
  <si>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</si>
  <si>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</si>
  <si>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</si>
  <si>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</si>
  <si>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</si>
  <si>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</si>
  <si>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</si>
  <si>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</si>
  <si>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</si>
  <si>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</si>
  <si>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</si>
  <si>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</si>
  <si>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</si>
  <si>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</si>
  <si>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</si>
  <si>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</si>
  <si>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</si>
  <si>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</si>
  <si>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</si>
  <si>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</si>
  <si>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</si>
  <si>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</si>
  <si>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</si>
  <si>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</si>
  <si>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</si>
  <si>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</si>
  <si>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</si>
  <si>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</si>
  <si>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</si>
  <si>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</si>
  <si>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</si>
  <si>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</si>
  <si>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</si>
  <si>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</si>
  <si>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</si>
  <si>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</si>
  <si>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</si>
  <si>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</si>
  <si>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</si>
  <si>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</si>
  <si>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</si>
  <si>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</si>
  <si>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</si>
  <si>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</si>
  <si>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</si>
  <si>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</si>
  <si>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</si>
  <si>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</si>
  <si>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</si>
  <si>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</si>
  <si>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</si>
  <si>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</si>
  <si>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</si>
  <si>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</si>
  <si>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</si>
  <si>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</si>
  <si>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</si>
  <si>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</si>
  <si>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</si>
  <si>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</si>
  <si>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</si>
  <si>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</si>
  <si>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</si>
  <si>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</si>
  <si>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</si>
  <si>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</si>
  <si>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</si>
  <si>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</si>
  <si>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</si>
  <si>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</si>
  <si>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</si>
  <si>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</si>
  <si>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</si>
  <si>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</si>
  <si>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</si>
  <si>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</si>
  <si>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</si>
  <si>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</si>
  <si>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</si>
  <si>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</si>
  <si>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</si>
  <si>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</si>
  <si>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</si>
  <si>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</si>
  <si>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</si>
  <si>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</si>
  <si>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</si>
  <si>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</si>
  <si>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</si>
  <si>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</si>
  <si>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</si>
  <si>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</si>
  <si>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</si>
  <si>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</si>
  <si>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</si>
  <si>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</si>
  <si>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</si>
  <si>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</si>
  <si>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</si>
  <si>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</si>
  <si>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</si>
  <si>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</si>
  <si>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</si>
  <si>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</si>
  <si>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</si>
  <si>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</si>
  <si>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</si>
  <si>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</si>
  <si>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</si>
  <si>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</si>
  <si>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</si>
  <si>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</si>
  <si>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</si>
  <si>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</si>
  <si>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</si>
  <si>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</si>
  <si>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</si>
  <si>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</si>
  <si>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</si>
  <si>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</si>
  <si>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</si>
  <si>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</si>
  <si>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</si>
  <si>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</si>
  <si>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</si>
  <si>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</si>
  <si>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</si>
  <si>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</si>
  <si>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</si>
  <si>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</si>
  <si>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</si>
  <si>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</si>
  <si>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</si>
  <si>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</si>
  <si>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</si>
  <si>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</si>
  <si>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</si>
  <si>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</si>
  <si>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</si>
  <si>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</si>
  <si>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</si>
  <si>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</si>
  <si>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</si>
  <si>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</si>
  <si>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</si>
  <si>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</si>
  <si>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</si>
  <si>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</si>
  <si>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</si>
  <si>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</si>
  <si>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</si>
  <si>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</si>
  <si>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</si>
  <si>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</si>
  <si>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</si>
  <si>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</si>
  <si>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</si>
  <si>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</si>
  <si>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</si>
  <si>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</si>
  <si>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</si>
  <si>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</si>
  <si>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</si>
  <si>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</si>
  <si>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</si>
  <si>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</si>
  <si>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</si>
  <si>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</si>
  <si>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</si>
  <si>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</si>
  <si>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</si>
  <si>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</si>
  <si>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</si>
  <si>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</si>
  <si>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</si>
  <si>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</si>
  <si>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</si>
  <si>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</si>
  <si>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</si>
  <si>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</si>
  <si>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</si>
  <si>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</si>
  <si>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</si>
  <si>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</si>
  <si>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</si>
  <si>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</si>
  <si>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</si>
  <si>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</si>
  <si>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</si>
  <si>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</si>
  <si>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</si>
  <si>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</si>
  <si>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</si>
  <si>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</si>
  <si>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</si>
  <si>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</si>
  <si>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</si>
  <si>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</si>
  <si>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</si>
  <si>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</si>
  <si>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</si>
  <si>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</si>
  <si>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</si>
  <si>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</si>
  <si>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</si>
  <si>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</si>
  <si>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</si>
  <si>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</si>
  <si>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</si>
  <si>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</si>
  <si>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</si>
  <si>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</si>
  <si>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</si>
  <si>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</si>
  <si>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</si>
  <si>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</si>
  <si>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</si>
  <si>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</si>
  <si>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</si>
  <si>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</si>
  <si>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</si>
  <si>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</si>
  <si>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</si>
  <si>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</si>
  <si>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</si>
  <si>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</si>
  <si>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</si>
  <si>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</si>
  <si>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</si>
  <si>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</si>
  <si>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</si>
  <si>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</si>
  <si>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</si>
  <si>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</si>
  <si>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</si>
  <si>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</si>
  <si>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</si>
  <si>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</si>
  <si>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</si>
  <si>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</si>
  <si>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</si>
  <si>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</si>
  <si>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</si>
  <si>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</si>
  <si>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</si>
  <si>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</si>
  <si>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</si>
  <si>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</si>
  <si>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</si>
  <si>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</si>
  <si>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</si>
  <si>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</si>
  <si>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</si>
  <si>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</si>
  <si>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</si>
  <si>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</si>
  <si>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</si>
  <si>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</si>
  <si>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</si>
  <si>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</si>
  <si>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</si>
  <si>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</si>
  <si>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</si>
  <si>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</si>
  <si>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</si>
  <si>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</si>
  <si>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</si>
  <si>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</si>
  <si>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</si>
  <si>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</si>
  <si>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</si>
  <si>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</si>
  <si>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</si>
  <si>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</si>
  <si>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</si>
  <si>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</si>
  <si>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</si>
  <si>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</si>
  <si>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</si>
  <si>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</si>
  <si>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</si>
  <si>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</si>
  <si>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</si>
  <si>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</si>
  <si>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</si>
  <si>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</si>
  <si>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</si>
  <si>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</si>
  <si>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</si>
  <si>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</si>
  <si>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</si>
  <si>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</si>
  <si>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</si>
  <si>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</si>
  <si>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</si>
  <si>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</si>
  <si>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</si>
  <si>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</si>
  <si>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</si>
  <si>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</si>
  <si>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</si>
  <si>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</si>
  <si>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</si>
  <si>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</si>
  <si>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</si>
  <si>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</si>
  <si>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</si>
  <si>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</si>
  <si>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</si>
  <si>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</si>
  <si>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</si>
  <si>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</si>
  <si>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</si>
  <si>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</si>
  <si>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</si>
  <si>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</si>
  <si>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</si>
  <si>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</si>
  <si>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</si>
  <si>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</si>
  <si>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</si>
  <si>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</si>
  <si>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</si>
  <si>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</si>
  <si>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</si>
  <si>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</si>
  <si>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</si>
  <si>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</si>
  <si>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</si>
  <si>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</si>
  <si>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</si>
  <si>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</si>
  <si>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</si>
  <si>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</si>
  <si>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</si>
  <si>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</si>
  <si>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</si>
  <si>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</si>
  <si>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</si>
  <si>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</si>
  <si>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</si>
  <si>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</si>
  <si>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</si>
  <si>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</si>
  <si>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</si>
  <si>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</si>
  <si>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</si>
  <si>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</si>
  <si>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</si>
  <si>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</si>
  <si>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</si>
  <si>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</si>
  <si>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</si>
  <si>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</si>
  <si>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</si>
  <si>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</si>
  <si>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</si>
  <si>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</si>
  <si>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</si>
  <si>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</si>
  <si>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</si>
  <si>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</si>
  <si>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</si>
  <si>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</si>
  <si>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</si>
  <si>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</si>
  <si>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</si>
  <si>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</si>
  <si>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</si>
  <si>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</si>
  <si>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</si>
  <si>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</si>
  <si>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</si>
  <si>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</si>
  <si>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</si>
  <si>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</si>
  <si>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</si>
  <si>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</si>
  <si>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</si>
  <si>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</si>
  <si>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</si>
  <si>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</si>
  <si>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</si>
  <si>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</si>
  <si>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</si>
  <si>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</si>
  <si>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</si>
  <si>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</si>
  <si>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</si>
  <si>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</si>
  <si>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</si>
  <si>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</si>
  <si>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</si>
  <si>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</si>
  <si>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</si>
  <si>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</si>
  <si>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</si>
  <si>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</si>
  <si>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</si>
  <si>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</si>
  <si>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</si>
  <si>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</si>
  <si>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</si>
  <si>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</si>
  <si>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</si>
  <si>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</si>
  <si>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</si>
  <si>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</si>
  <si>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</si>
  <si>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</si>
  <si>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</si>
  <si>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</si>
  <si>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</si>
  <si>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</si>
  <si>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</si>
  <si>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</si>
  <si>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</si>
  <si>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</si>
  <si>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</si>
  <si>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</si>
  <si>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</si>
  <si>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</si>
  <si>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</si>
  <si>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</si>
  <si>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</si>
  <si>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</si>
  <si>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</si>
  <si>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</si>
  <si>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</si>
  <si>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</si>
  <si>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</si>
  <si>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</si>
  <si>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</si>
  <si>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</si>
  <si>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</si>
  <si>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</si>
  <si>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</si>
  <si>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</si>
  <si>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</si>
  <si>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</si>
  <si>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</si>
  <si>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</si>
  <si>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</si>
  <si>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</si>
  <si>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</si>
  <si>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</si>
  <si>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</si>
  <si>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</si>
  <si>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</si>
  <si>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</si>
  <si>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</si>
  <si>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</si>
  <si>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</si>
  <si>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</si>
  <si>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</si>
  <si>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</si>
  <si>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</si>
  <si>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</si>
  <si>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</si>
  <si>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</si>
  <si>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</si>
  <si>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</si>
  <si>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</si>
  <si>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</si>
  <si>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</si>
  <si>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</si>
  <si>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</si>
  <si>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</si>
  <si>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</si>
  <si>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</si>
  <si>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</si>
  <si>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</si>
  <si>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</si>
  <si>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</si>
  <si>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</si>
  <si>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</si>
  <si>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</si>
  <si>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</si>
  <si>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</si>
  <si>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</si>
  <si>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</si>
  <si>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</si>
  <si>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</si>
  <si>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</si>
  <si>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</si>
  <si>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</si>
  <si>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</si>
  <si>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</si>
  <si>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</si>
  <si>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</si>
  <si>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</si>
  <si>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</si>
  <si>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</si>
  <si>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</si>
  <si>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</si>
  <si>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</si>
  <si>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</si>
  <si>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</si>
  <si>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</si>
  <si>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</si>
  <si>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</si>
  <si>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</si>
  <si>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</si>
  <si>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</si>
  <si>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</si>
  <si>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</si>
  <si>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</si>
  <si>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</si>
  <si>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</si>
  <si>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</si>
  <si>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</si>
  <si>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</si>
  <si>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</si>
  <si>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</si>
  <si>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</si>
  <si>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</si>
  <si>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</si>
  <si>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</si>
  <si>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</si>
  <si>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</si>
  <si>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</si>
  <si>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</si>
  <si>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</si>
  <si>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</si>
  <si>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</si>
  <si>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</si>
  <si>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</si>
  <si>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</si>
  <si>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</si>
  <si>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</si>
  <si>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</si>
  <si>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</si>
  <si>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</si>
  <si>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</si>
  <si>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</si>
  <si>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</si>
  <si>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</si>
  <si>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</si>
  <si>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</si>
  <si>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</si>
  <si>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</si>
  <si>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</si>
  <si>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</si>
  <si>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</si>
  <si>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</si>
  <si>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</si>
  <si>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</si>
  <si>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</si>
  <si>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</si>
  <si>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</si>
  <si>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</si>
  <si>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</si>
  <si>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</si>
  <si>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</si>
  <si>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</si>
  <si>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</si>
  <si>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</si>
  <si>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</si>
  <si>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</si>
  <si>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</si>
  <si>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</si>
  <si>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</si>
  <si>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</si>
  <si>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</si>
  <si>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</si>
  <si>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</si>
  <si>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</si>
  <si>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</si>
  <si>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</si>
  <si>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</si>
  <si>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</si>
  <si>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</si>
  <si>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</si>
  <si>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</si>
  <si>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</si>
  <si>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</si>
  <si>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</si>
  <si>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</si>
  <si>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</si>
  <si>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</si>
  <si>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</si>
  <si>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</si>
  <si>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</si>
  <si>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</si>
  <si>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</si>
  <si>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</si>
  <si>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</si>
  <si>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</si>
  <si>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</si>
  <si>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</si>
  <si>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</si>
  <si>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</si>
  <si>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</si>
  <si>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</si>
  <si>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</si>
  <si>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</si>
  <si>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</si>
  <si>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</si>
  <si>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</si>
  <si>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</si>
  <si>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</si>
  <si>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</si>
  <si>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</si>
  <si>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</si>
  <si>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</si>
  <si>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</si>
  <si>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</si>
  <si>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</si>
  <si>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</si>
  <si>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</si>
  <si>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</si>
  <si>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</si>
  <si>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</si>
  <si>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</si>
  <si>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</si>
  <si>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</si>
  <si>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</si>
  <si>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</si>
  <si>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</si>
  <si>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</si>
  <si>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</si>
  <si>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</si>
  <si>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</si>
  <si>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</si>
  <si>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</si>
  <si>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</si>
  <si>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</si>
  <si>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</si>
  <si>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</si>
  <si>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</si>
  <si>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</si>
  <si>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</si>
  <si>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</si>
  <si>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</si>
  <si>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</si>
  <si>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</si>
  <si>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</si>
  <si>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</si>
  <si>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</si>
  <si>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</si>
  <si>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</si>
  <si>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</si>
  <si>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</si>
  <si>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</si>
  <si>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</si>
  <si>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</si>
  <si>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</si>
  <si>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</si>
  <si>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</si>
  <si>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</si>
  <si>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</si>
  <si>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</si>
  <si>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</si>
  <si>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</si>
  <si>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</si>
  <si>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</si>
  <si>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</si>
  <si>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</si>
  <si>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</si>
  <si>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</si>
  <si>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</si>
  <si>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</si>
  <si>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</si>
  <si>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</si>
  <si>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</si>
  <si>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</si>
  <si>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</si>
  <si>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</si>
  <si>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</si>
  <si>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</si>
  <si>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</si>
  <si>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</si>
  <si>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</si>
  <si>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</si>
  <si>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</si>
  <si>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</si>
  <si>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</si>
  <si>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</si>
  <si>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</si>
  <si>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</si>
  <si>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</si>
  <si>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</si>
  <si>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</si>
  <si>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</si>
  <si>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</si>
  <si>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</si>
  <si>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</si>
  <si>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</si>
  <si>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</si>
  <si>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</si>
  <si>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</si>
  <si>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</si>
  <si>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</si>
  <si>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</si>
  <si>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</si>
  <si>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</si>
  <si>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</si>
  <si>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</si>
  <si>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</si>
  <si>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</si>
  <si>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</si>
  <si>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</si>
  <si>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</si>
  <si>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</si>
  <si>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</si>
  <si>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</si>
  <si>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</si>
  <si>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</si>
  <si>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</si>
  <si>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</si>
  <si>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</si>
  <si>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</si>
  <si>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</si>
  <si>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</si>
  <si>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</si>
  <si>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</si>
  <si>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</si>
  <si>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</si>
  <si>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</si>
  <si>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</si>
  <si>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</si>
  <si>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</si>
  <si>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</si>
  <si>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</si>
  <si>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</si>
  <si>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</si>
  <si>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</si>
  <si>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</si>
  <si>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</si>
  <si>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</si>
  <si>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</si>
  <si>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</si>
  <si>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</si>
  <si>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</si>
  <si>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</si>
  <si>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</si>
  <si>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</si>
  <si>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</si>
  <si>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</si>
  <si>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</si>
  <si>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</si>
  <si>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</si>
  <si>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</si>
  <si>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</si>
  <si>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</si>
  <si>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</si>
  <si>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</si>
  <si>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</si>
  <si>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</si>
  <si>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</si>
  <si>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</si>
  <si>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</si>
  <si>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</si>
  <si>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</si>
  <si>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</si>
  <si>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</si>
  <si>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</si>
  <si>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</si>
  <si>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</si>
  <si>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</si>
  <si>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</si>
  <si>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</si>
  <si>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</si>
  <si>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</si>
  <si>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</si>
  <si>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</si>
  <si>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</si>
  <si>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</si>
  <si>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</si>
  <si>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</si>
  <si>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</si>
  <si>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</si>
  <si>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</si>
  <si>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</si>
  <si>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</si>
  <si>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</si>
  <si>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</si>
  <si>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</si>
  <si>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</si>
  <si>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</si>
  <si>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</si>
  <si>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</si>
  <si>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</si>
  <si>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</si>
  <si>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</si>
  <si>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</si>
  <si>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</si>
  <si>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</si>
  <si>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</si>
  <si>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</si>
  <si>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</si>
  <si>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</si>
  <si>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</si>
  <si>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</si>
  <si>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</si>
  <si>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</si>
  <si>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</si>
  <si>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</si>
  <si>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</si>
  <si>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</si>
  <si>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</si>
  <si>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</si>
  <si>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</si>
  <si>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</si>
  <si>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</si>
  <si>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</si>
  <si>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</si>
  <si>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</si>
  <si>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</si>
  <si>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</si>
  <si>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</si>
  <si>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</si>
  <si>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</si>
  <si>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</si>
  <si>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</si>
  <si>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</si>
  <si>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</si>
  <si>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</si>
  <si>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</si>
  <si>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</si>
  <si>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</si>
  <si>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</si>
  <si>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</si>
  <si>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</si>
  <si>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</si>
  <si>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</si>
  <si>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</si>
  <si>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</si>
  <si>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</si>
  <si>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</si>
  <si>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</si>
  <si>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</si>
  <si>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</si>
  <si>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</si>
  <si>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</si>
  <si>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</si>
  <si>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</si>
  <si>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</si>
  <si>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</si>
  <si>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</si>
  <si>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</si>
  <si>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</si>
  <si>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</si>
  <si>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</si>
  <si>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</si>
  <si>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</si>
  <si>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</si>
  <si>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</si>
  <si>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</si>
  <si>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</si>
  <si>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</si>
  <si>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</si>
  <si>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</si>
  <si>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</si>
  <si>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</si>
  <si>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</si>
  <si>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</si>
  <si>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</si>
  <si>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</si>
  <si>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</si>
  <si>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</si>
  <si>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</si>
  <si>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</si>
  <si>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</si>
  <si>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</si>
  <si>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</si>
  <si>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</si>
  <si>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</si>
  <si>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</si>
  <si>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</si>
  <si>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</si>
  <si>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</si>
  <si>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</si>
  <si>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</si>
  <si>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</si>
  <si>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</si>
  <si>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</si>
  <si>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</si>
  <si>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</si>
  <si>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</si>
  <si>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</si>
  <si>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</si>
  <si>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</si>
  <si>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</si>
  <si>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</si>
  <si>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</si>
  <si>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</si>
  <si>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</si>
  <si>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</si>
  <si>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</si>
  <si>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</si>
  <si>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</si>
  <si>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</si>
  <si>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</si>
  <si>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</si>
  <si>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</si>
  <si>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</si>
  <si>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</si>
  <si>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</si>
  <si>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</si>
  <si>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</si>
  <si>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</si>
  <si>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</si>
  <si>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</si>
  <si>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</si>
  <si>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</si>
  <si>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</si>
  <si>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</si>
  <si>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</si>
  <si>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</si>
  <si>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</si>
  <si>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</si>
  <si>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</si>
  <si>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</si>
  <si>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</si>
  <si>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</si>
  <si>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</si>
  <si>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</si>
  <si>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</si>
  <si>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</si>
  <si>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</si>
  <si>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</si>
  <si>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</si>
  <si>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</si>
  <si>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</si>
  <si>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</si>
  <si>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</si>
  <si>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</si>
  <si>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</si>
  <si>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</si>
  <si>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</si>
  <si>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</si>
  <si>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</si>
  <si>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</si>
  <si>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</si>
  <si>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</si>
  <si>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</si>
  <si>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</si>
  <si>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</si>
  <si>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</si>
  <si>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</si>
  <si>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</si>
  <si>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</si>
  <si>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</si>
  <si>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</si>
  <si>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</si>
  <si>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</si>
  <si>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</si>
  <si>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</si>
  <si>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</si>
  <si>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</si>
  <si>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</si>
  <si>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</si>
  <si>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</si>
  <si>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</si>
  <si>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</si>
  <si>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</si>
  <si>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</si>
  <si>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</si>
  <si>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</si>
  <si>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</si>
  <si>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</si>
  <si>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</si>
  <si>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</si>
  <si>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</si>
  <si>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</si>
  <si>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</si>
  <si>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</si>
  <si>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</si>
  <si>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</si>
  <si>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</si>
  <si>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</si>
  <si>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</si>
  <si>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</si>
  <si>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</si>
  <si>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</si>
  <si>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</si>
  <si>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</si>
  <si>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</si>
  <si>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</si>
  <si>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</si>
  <si>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</si>
  <si>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</si>
  <si>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</si>
  <si>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</si>
  <si>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</si>
  <si>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</si>
  <si>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</si>
  <si>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</si>
  <si>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</si>
  <si>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</si>
  <si>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</si>
  <si>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</si>
  <si>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</si>
  <si>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</si>
  <si>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</si>
  <si>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</si>
  <si>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</si>
  <si>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</si>
  <si>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</si>
  <si>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</si>
  <si>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</si>
  <si>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</si>
  <si>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</si>
  <si>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</si>
  <si>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</si>
  <si>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</si>
  <si>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</si>
  <si>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</si>
  <si>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</si>
  <si>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</si>
  <si>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</si>
  <si>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</si>
  <si>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</si>
  <si>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</si>
  <si>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</si>
  <si>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</si>
  <si>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</si>
  <si>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</si>
  <si>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</si>
  <si>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</si>
  <si>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</si>
  <si>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</si>
  <si>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</si>
  <si>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</si>
  <si>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</si>
  <si>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</si>
  <si>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</si>
  <si>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</si>
  <si>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</si>
  <si>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</si>
  <si>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</si>
  <si>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</si>
  <si>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</si>
  <si>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</si>
  <si>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</si>
  <si>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</si>
  <si>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</si>
  <si>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</si>
  <si>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</si>
  <si>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</si>
  <si>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</si>
  <si>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</si>
  <si>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</si>
  <si>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</si>
  <si>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</si>
  <si>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</si>
  <si>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</si>
  <si>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</si>
  <si>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</si>
  <si>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</si>
  <si>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</si>
  <si>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</si>
  <si>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</si>
  <si>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</si>
  <si>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</si>
  <si>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</si>
  <si>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</si>
  <si>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</si>
  <si>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</si>
  <si>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</si>
  <si>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</si>
  <si>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</si>
  <si>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</si>
  <si>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</si>
  <si>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</si>
  <si>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</si>
  <si>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</si>
  <si>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</si>
  <si>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</si>
  <si>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</si>
  <si>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</si>
  <si>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</si>
  <si>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</si>
  <si>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</si>
  <si>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</si>
  <si>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</si>
  <si>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</si>
  <si>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</si>
  <si>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</si>
  <si>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</si>
  <si>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</si>
  <si>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</si>
  <si>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</si>
  <si>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</si>
  <si>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</si>
  <si>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</si>
  <si>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</si>
  <si>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</si>
  <si>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</si>
  <si>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</si>
  <si>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</si>
  <si>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</si>
  <si>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</si>
  <si>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</si>
  <si>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</si>
  <si>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</si>
  <si>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</si>
  <si>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</si>
  <si>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</si>
  <si>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</si>
  <si>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</si>
  <si>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</si>
  <si>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</si>
  <si>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</si>
  <si>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</si>
  <si>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</si>
  <si>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</si>
  <si>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</si>
  <si>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</si>
  <si>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</si>
  <si>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</si>
  <si>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</si>
  <si>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</si>
  <si>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</si>
  <si>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</si>
  <si>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</si>
  <si>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</si>
  <si>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</si>
  <si>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</si>
  <si>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</si>
  <si>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</si>
  <si>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</si>
  <si>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</si>
  <si>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</si>
  <si>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</si>
  <si>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</si>
  <si>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</si>
  <si>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</si>
  <si>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</si>
  <si>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</si>
  <si>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</si>
  <si>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</si>
  <si>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</si>
  <si>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</si>
  <si>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</si>
  <si>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</si>
  <si>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</si>
  <si>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</si>
  <si>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</si>
  <si>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</si>
  <si>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</si>
  <si>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</si>
  <si>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</si>
  <si>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</si>
  <si>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</si>
  <si>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</si>
  <si>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</si>
  <si>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</si>
  <si>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</si>
  <si>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</si>
  <si>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</si>
  <si>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</si>
  <si>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</si>
  <si>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</si>
  <si>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</si>
  <si>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</si>
  <si>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</si>
  <si>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</si>
  <si>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</si>
  <si>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</si>
  <si>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</si>
  <si>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</si>
  <si>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</si>
  <si>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</si>
  <si>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</si>
  <si>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</si>
  <si>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</si>
  <si>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</si>
  <si>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</si>
  <si>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</si>
  <si>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</si>
  <si>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</si>
  <si>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</si>
  <si>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</si>
  <si>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</si>
  <si>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</si>
  <si>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</si>
  <si>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</si>
  <si>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</si>
  <si>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</si>
  <si>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</si>
  <si>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</si>
  <si>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</si>
  <si>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</si>
  <si>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</si>
  <si>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</si>
  <si>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</si>
  <si>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</si>
  <si>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</si>
  <si>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</si>
  <si>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</si>
  <si>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</si>
  <si>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</si>
  <si>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</si>
  <si>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</si>
  <si>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</si>
  <si>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</si>
  <si>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</si>
  <si>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</si>
  <si>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</si>
  <si>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</si>
  <si>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</si>
  <si>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</si>
  <si>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</si>
  <si>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</si>
  <si>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</si>
  <si>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</si>
  <si>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</si>
  <si>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</si>
  <si>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</si>
  <si>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</si>
  <si>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</si>
  <si>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</si>
  <si>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</si>
  <si>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</si>
  <si>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</si>
  <si>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</si>
  <si>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</si>
  <si>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</si>
  <si>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</si>
  <si>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</si>
  <si>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</si>
  <si>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</si>
  <si>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</si>
  <si>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</si>
  <si>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</si>
  <si>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</si>
  <si>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</si>
  <si>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</si>
  <si>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</si>
  <si>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</si>
  <si>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</si>
  <si>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</si>
  <si>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</si>
  <si>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</si>
  <si>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</si>
  <si>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</si>
  <si>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</si>
  <si>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</si>
  <si>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</si>
  <si>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</si>
  <si>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</si>
  <si>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</si>
  <si>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</si>
  <si>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</si>
  <si>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</si>
  <si>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</si>
  <si>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</si>
  <si>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</si>
  <si>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</si>
  <si>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</si>
  <si>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</si>
  <si>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</si>
  <si>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</si>
  <si>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</si>
  <si>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</si>
  <si>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</si>
  <si>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</si>
  <si>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</si>
  <si>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</si>
  <si>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</si>
  <si>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</si>
  <si>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</si>
  <si>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</si>
  <si>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</si>
  <si>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</si>
  <si>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</si>
  <si>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</si>
  <si>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</si>
  <si>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</si>
  <si>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</si>
  <si>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</si>
  <si>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</si>
  <si>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</si>
  <si>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</si>
  <si>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</si>
  <si>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</si>
  <si>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</si>
  <si>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</si>
  <si>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</si>
  <si>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</si>
  <si>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</si>
  <si>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</si>
  <si>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</si>
  <si>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</si>
  <si>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</si>
  <si>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</si>
  <si>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</si>
  <si>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</si>
  <si>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</si>
  <si>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</si>
  <si>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</si>
  <si>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</si>
  <si>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</si>
  <si>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</si>
  <si>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</si>
  <si>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</si>
  <si>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</si>
  <si>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</si>
  <si>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</si>
  <si>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</si>
  <si>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</si>
  <si>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</si>
  <si>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</si>
  <si>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</si>
  <si>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</si>
  <si>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</si>
  <si>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</si>
  <si>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</si>
  <si>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</si>
  <si>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</si>
  <si>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</si>
  <si>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</si>
  <si>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</si>
  <si>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</si>
  <si>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</si>
  <si>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</si>
  <si>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</si>
  <si>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</si>
  <si>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</si>
  <si>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</si>
  <si>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</si>
  <si>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</si>
  <si>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</si>
  <si>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</si>
  <si>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</si>
  <si>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</si>
  <si>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</si>
  <si>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</si>
  <si>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</si>
  <si>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</si>
  <si>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</si>
  <si>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</si>
  <si>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</si>
  <si>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</si>
  <si>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</si>
  <si>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</si>
  <si>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</si>
  <si>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</si>
  <si>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</si>
  <si>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</si>
  <si>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</si>
  <si>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</si>
  <si>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</si>
  <si>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</si>
  <si>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</si>
  <si>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</si>
  <si>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</si>
  <si>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</si>
  <si>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</si>
  <si>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</si>
  <si>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</si>
  <si>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</si>
  <si>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</si>
  <si>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</si>
  <si>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</si>
  <si>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</si>
  <si>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</si>
  <si>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</si>
  <si>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</si>
  <si>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</si>
  <si>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</si>
  <si>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</si>
  <si>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</si>
  <si>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</si>
  <si>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</si>
  <si>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</si>
  <si>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</si>
  <si>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</si>
  <si>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</si>
  <si>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</si>
  <si>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</si>
  <si>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</si>
  <si>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</si>
  <si>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</si>
  <si>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</si>
  <si>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</si>
  <si>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</si>
  <si>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</si>
  <si>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</si>
  <si>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</si>
  <si>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</si>
  <si>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</si>
  <si>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</si>
  <si>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</si>
  <si>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</si>
  <si>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</si>
  <si>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</si>
  <si>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</si>
  <si>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</si>
  <si>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</si>
  <si>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</si>
  <si>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</si>
  <si>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</si>
  <si>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</si>
  <si>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</si>
  <si>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</si>
  <si>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</si>
  <si>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</si>
  <si>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</si>
  <si>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</si>
  <si>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</si>
  <si>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</si>
  <si>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</si>
  <si>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</si>
  <si>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</si>
  <si>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</si>
  <si>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</si>
  <si>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</si>
  <si>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</si>
  <si>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</si>
  <si>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</si>
  <si>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</si>
  <si>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</si>
  <si>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</si>
  <si>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</si>
  <si>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</si>
  <si>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</si>
  <si>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</si>
  <si>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</si>
  <si>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</si>
  <si>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</si>
  <si>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</si>
  <si>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</si>
  <si>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</si>
  <si>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</si>
  <si>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</si>
  <si>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</si>
  <si>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</si>
  <si>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</si>
  <si>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</si>
  <si>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</si>
  <si>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</si>
  <si>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</si>
  <si>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</si>
  <si>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</si>
  <si>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</si>
  <si>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</si>
  <si>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</si>
  <si>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</si>
  <si>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</si>
  <si>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</si>
  <si>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</si>
  <si>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</si>
  <si>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</si>
  <si>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</si>
  <si>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</si>
  <si>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</si>
  <si>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</si>
  <si>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</si>
  <si>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</si>
  <si>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</si>
  <si>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</si>
  <si>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</si>
  <si>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</si>
  <si>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</si>
  <si>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</si>
  <si>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</si>
  <si>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</si>
  <si>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</si>
  <si>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</si>
  <si>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</si>
  <si>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</si>
  <si>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</si>
  <si>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</si>
  <si>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</si>
  <si>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</si>
  <si>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</si>
  <si>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</si>
  <si>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</si>
  <si>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</si>
  <si>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</si>
  <si>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</si>
  <si>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</si>
  <si>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</si>
  <si>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</si>
  <si>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</si>
  <si>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</si>
  <si>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</si>
  <si>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</si>
  <si>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</si>
  <si>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</si>
  <si>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</si>
  <si>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</si>
  <si>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</si>
  <si>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</si>
  <si>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</si>
  <si>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</si>
  <si>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</si>
  <si>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</si>
  <si>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</si>
  <si>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</si>
  <si>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</si>
  <si>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</si>
  <si>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</si>
  <si>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</si>
  <si>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</si>
  <si>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</si>
  <si>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</si>
  <si>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</si>
  <si>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</si>
  <si>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</si>
  <si>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</si>
  <si>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</si>
  <si>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</si>
  <si>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</si>
  <si>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</si>
  <si>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</si>
  <si>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</si>
  <si>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</si>
  <si>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</si>
  <si>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</si>
  <si>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</si>
  <si>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</si>
  <si>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</si>
  <si>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</si>
  <si>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</si>
  <si>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</si>
  <si>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</si>
  <si>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</si>
  <si>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</si>
  <si>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</si>
  <si>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</si>
  <si>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</si>
  <si>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</si>
  <si>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</si>
  <si>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</si>
  <si>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</si>
  <si>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</si>
  <si>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</si>
  <si>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</si>
  <si>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</si>
  <si>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</si>
  <si>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</si>
  <si>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</si>
  <si>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</si>
  <si>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</si>
  <si>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</si>
  <si>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</si>
  <si>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</si>
  <si>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</si>
  <si>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</si>
  <si>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</si>
  <si>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</si>
  <si>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</si>
  <si>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</si>
  <si>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</si>
  <si>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</si>
  <si>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</si>
  <si>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</si>
  <si>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</si>
  <si>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</si>
  <si>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</si>
  <si>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</si>
  <si>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</si>
  <si>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</si>
  <si>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</si>
  <si>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</si>
  <si>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</si>
  <si>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</si>
  <si>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</si>
  <si>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</si>
  <si>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</si>
  <si>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</si>
  <si>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</si>
  <si>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</si>
  <si>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</si>
  <si>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</si>
  <si>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</si>
  <si>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</si>
  <si>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</si>
  <si>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</si>
  <si>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</si>
  <si>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</si>
  <si>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</si>
  <si>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</si>
  <si>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</si>
  <si>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</si>
  <si>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</si>
  <si>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</si>
  <si>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</si>
  <si>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</si>
  <si>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</si>
  <si>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</si>
  <si>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</si>
  <si>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</si>
  <si>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</si>
  <si>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</si>
  <si>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</si>
  <si>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</si>
  <si>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</si>
  <si>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</si>
  <si>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</si>
  <si>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</si>
  <si>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</si>
  <si>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</si>
  <si>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</si>
  <si>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</si>
  <si>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</si>
  <si>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</si>
  <si>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</si>
  <si>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</si>
  <si>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</si>
  <si>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</si>
  <si>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</si>
  <si>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</si>
  <si>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</si>
  <si>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</si>
  <si>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</si>
  <si>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</si>
  <si>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</si>
  <si>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</si>
  <si>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</si>
  <si>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</si>
  <si>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</si>
  <si>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</si>
  <si>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</si>
  <si>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</si>
  <si>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</si>
  <si>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</si>
  <si>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</si>
  <si>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</si>
  <si>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</si>
  <si>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</si>
  <si>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</si>
  <si>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</si>
  <si>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</si>
  <si>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</si>
  <si>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</si>
  <si>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</si>
  <si>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</si>
  <si>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</si>
  <si>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</si>
  <si>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</si>
  <si>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</si>
  <si>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</si>
  <si>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</si>
  <si>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</si>
  <si>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</si>
  <si>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</si>
  <si>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</si>
  <si>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</si>
  <si>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</si>
  <si>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</si>
  <si>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</si>
  <si>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</si>
  <si>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</si>
  <si>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</si>
  <si>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</si>
  <si>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</si>
  <si>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</si>
  <si>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</si>
  <si>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</si>
  <si>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</si>
  <si>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</si>
  <si>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</si>
  <si>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</si>
  <si>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</si>
  <si>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</si>
  <si>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</si>
  <si>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</si>
  <si>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</si>
  <si>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</si>
  <si>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</si>
  <si>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</si>
  <si>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</si>
  <si>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</si>
  <si>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</si>
  <si>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</si>
  <si>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</si>
  <si>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</si>
  <si>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</si>
  <si>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</si>
  <si>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</si>
  <si>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</si>
  <si>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</si>
  <si>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</si>
  <si>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</si>
  <si>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</si>
  <si>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</si>
  <si>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</si>
  <si>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</si>
  <si>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</si>
  <si>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</si>
  <si>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</si>
  <si>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</si>
  <si>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</si>
  <si>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</si>
  <si>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</si>
  <si>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</si>
  <si>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</si>
  <si>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</si>
  <si>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</si>
  <si>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</si>
  <si>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</si>
  <si>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</si>
  <si>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</si>
  <si>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</si>
  <si>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</si>
  <si>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</si>
  <si>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</si>
  <si>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</si>
  <si>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</si>
  <si>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</si>
  <si>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</si>
  <si>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</si>
  <si>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</si>
  <si>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</si>
  <si>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</si>
  <si>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</si>
  <si>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</si>
  <si>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</si>
  <si>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</si>
  <si>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</si>
  <si>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</si>
  <si>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</si>
  <si>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</si>
  <si>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</si>
  <si>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</si>
  <si>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</si>
  <si>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</si>
  <si>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</si>
  <si>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</si>
  <si>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</si>
  <si>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</si>
  <si>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</si>
  <si>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</si>
  <si>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</si>
  <si>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</si>
  <si>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</si>
  <si>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</si>
  <si>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</si>
  <si>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</si>
  <si>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</si>
  <si>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</si>
  <si>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</si>
  <si>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</si>
  <si>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</si>
  <si>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</si>
  <si>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</si>
  <si>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</si>
  <si>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</si>
  <si>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</si>
  <si>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</si>
  <si>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</si>
  <si>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</si>
  <si>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</si>
  <si>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</si>
  <si>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</si>
  <si>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</si>
  <si>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</si>
  <si>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</si>
  <si>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</si>
  <si>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</si>
  <si>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</si>
  <si>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</si>
  <si>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</si>
  <si>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</si>
  <si>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</si>
  <si>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</si>
  <si>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</si>
  <si>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</si>
  <si>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</si>
  <si>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</si>
  <si>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</si>
  <si>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</si>
  <si>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</si>
  <si>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</si>
  <si>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</si>
  <si>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</si>
  <si>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</si>
  <si>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</si>
  <si>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</si>
  <si>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</si>
  <si>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</si>
  <si>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</si>
  <si>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</si>
  <si>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</si>
  <si>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</si>
  <si>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</si>
  <si>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</si>
  <si>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</si>
  <si>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</si>
  <si>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</si>
  <si>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</si>
  <si>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</si>
  <si>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</si>
  <si>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</si>
  <si>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</si>
  <si>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</si>
  <si>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</si>
  <si>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</si>
  <si>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</si>
  <si>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</si>
  <si>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</si>
  <si>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</si>
  <si>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</si>
  <si>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</si>
  <si>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</si>
  <si>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</si>
  <si>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</si>
  <si>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</si>
  <si>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</si>
  <si>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</si>
  <si>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</si>
  <si>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</si>
  <si>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</si>
  <si>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</si>
  <si>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</si>
  <si>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</si>
  <si>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</si>
  <si>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</si>
  <si>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</si>
  <si>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</si>
  <si>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</si>
  <si>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</si>
  <si>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</si>
  <si>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</si>
  <si>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</si>
  <si>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</si>
  <si>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</si>
  <si>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</si>
  <si>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</si>
  <si>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</si>
  <si>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</si>
  <si>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</si>
  <si>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</si>
  <si>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</si>
  <si>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</si>
  <si>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</si>
  <si>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</si>
  <si>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</si>
  <si>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</si>
  <si>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</si>
  <si>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</si>
  <si>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</si>
  <si>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</si>
  <si>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</si>
  <si>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</si>
  <si>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</si>
  <si>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</si>
  <si>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</si>
  <si>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</si>
  <si>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</si>
  <si>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</si>
  <si>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</si>
  <si>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</si>
  <si>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</si>
  <si>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</si>
  <si>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</si>
  <si>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</si>
  <si>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</si>
  <si>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</si>
  <si>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</si>
  <si>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</si>
  <si>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</si>
  <si>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</si>
  <si>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</si>
  <si>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</si>
  <si>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</si>
  <si>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</si>
  <si>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</si>
  <si>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</si>
  <si>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</si>
  <si>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</si>
  <si>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</si>
  <si>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</si>
  <si>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</si>
  <si>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</si>
  <si>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</si>
  <si>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</si>
  <si>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</si>
  <si>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</si>
  <si>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</si>
  <si>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</si>
  <si>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</si>
  <si>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</si>
  <si>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</si>
  <si>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</si>
  <si>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</si>
  <si>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</si>
  <si>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</si>
  <si>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</si>
  <si>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</si>
  <si>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</si>
  <si>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</si>
  <si>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</si>
  <si>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</si>
  <si>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</si>
  <si>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</si>
  <si>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</si>
  <si>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</si>
  <si>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</si>
  <si>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</si>
  <si>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</si>
  <si>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</si>
  <si>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</si>
  <si>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</si>
  <si>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</si>
  <si>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</si>
  <si>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</si>
  <si>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</si>
  <si>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</si>
  <si>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</si>
  <si>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</si>
  <si>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</si>
  <si>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</si>
  <si>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</si>
  <si>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</si>
  <si>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</si>
  <si>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</si>
  <si>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</si>
  <si>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</si>
  <si>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</si>
  <si>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</si>
  <si>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</si>
  <si>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</si>
  <si>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</si>
  <si>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</si>
  <si>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</si>
  <si>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</si>
  <si>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</si>
  <si>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</si>
  <si>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</si>
  <si>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</si>
  <si>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</si>
  <si>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</si>
  <si>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</si>
  <si>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</si>
  <si>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</si>
  <si>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</si>
  <si>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</si>
  <si>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</si>
  <si>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</si>
  <si>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</si>
  <si>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</si>
  <si>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</si>
  <si>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</si>
  <si>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</si>
  <si>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</si>
  <si>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</si>
  <si>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</si>
  <si>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</si>
  <si>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</si>
  <si>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</si>
  <si>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</si>
  <si>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</si>
  <si>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</si>
  <si>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</si>
  <si>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</si>
  <si>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</si>
  <si>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</si>
  <si>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</si>
  <si>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</si>
  <si>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</si>
  <si>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</si>
  <si>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</si>
  <si>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</si>
  <si>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</si>
  <si>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</si>
  <si>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</si>
  <si>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</si>
  <si>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</si>
  <si>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</si>
  <si>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</si>
  <si>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</si>
  <si>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</si>
  <si>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</si>
  <si>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</si>
  <si>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</si>
  <si>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</si>
  <si>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</si>
  <si>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</si>
  <si>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</si>
  <si>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</si>
  <si>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</si>
  <si>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</si>
  <si>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</si>
  <si>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</si>
  <si>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</si>
  <si>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</si>
  <si>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</si>
  <si>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</si>
  <si>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</si>
  <si>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</si>
  <si>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</si>
  <si>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</si>
  <si>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</si>
  <si>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</si>
  <si>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</si>
  <si>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</si>
  <si>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</si>
  <si>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</si>
  <si>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</si>
  <si>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</si>
  <si>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</si>
  <si>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</si>
  <si>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</si>
  <si>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</si>
  <si>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</si>
  <si>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</si>
  <si>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</si>
  <si>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</si>
  <si>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</si>
  <si>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</si>
  <si>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</si>
  <si>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</si>
  <si>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</si>
  <si>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</si>
  <si>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</si>
  <si>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</si>
  <si>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</si>
  <si>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</si>
  <si>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</si>
  <si>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</si>
  <si>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</si>
  <si>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</si>
  <si>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</si>
  <si>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</si>
  <si>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</si>
  <si>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</si>
  <si>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</si>
  <si>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</si>
  <si>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</si>
  <si>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</si>
  <si>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</si>
  <si>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</si>
  <si>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</si>
  <si>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</si>
  <si>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</si>
  <si>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</si>
  <si>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</si>
  <si>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</si>
  <si>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</si>
  <si>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</si>
  <si>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</si>
  <si>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</si>
  <si>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</si>
  <si>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</si>
  <si>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</si>
  <si>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</si>
  <si>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</si>
  <si>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</si>
  <si>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</si>
  <si>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</si>
  <si>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</si>
  <si>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</si>
  <si>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</si>
  <si>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</si>
  <si>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</si>
  <si>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</si>
  <si>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</si>
  <si>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</si>
  <si>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</si>
  <si>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</si>
  <si>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</si>
  <si>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</si>
  <si>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</si>
  <si>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</si>
  <si>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</si>
  <si>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</si>
  <si>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</si>
  <si>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</si>
  <si>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</si>
  <si>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</si>
  <si>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</si>
  <si>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</si>
  <si>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</si>
  <si>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</si>
  <si>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</si>
  <si>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</si>
  <si>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</si>
  <si>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</si>
  <si>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</si>
  <si>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</si>
  <si>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</si>
  <si>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</si>
  <si>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</si>
  <si>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</si>
  <si>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</si>
  <si>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</si>
  <si>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</si>
  <si>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</si>
  <si>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</si>
  <si>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</si>
  <si>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</si>
  <si>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</si>
  <si>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</si>
  <si>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</si>
  <si>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</si>
  <si>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</si>
  <si>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</si>
  <si>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</si>
  <si>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</si>
  <si>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</si>
  <si>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</si>
  <si>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</si>
  <si>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</si>
  <si>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</si>
  <si>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</si>
  <si>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</si>
  <si>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</si>
  <si>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</si>
  <si>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</si>
  <si>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</si>
  <si>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</si>
  <si>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</si>
  <si>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</si>
  <si>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</si>
  <si>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</si>
  <si>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</si>
  <si>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</si>
  <si>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</si>
  <si>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</si>
  <si>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</si>
  <si>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</si>
  <si>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</si>
  <si>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</si>
  <si>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</si>
  <si>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</si>
  <si>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</si>
  <si>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</si>
  <si>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</si>
  <si>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</si>
  <si>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</si>
  <si>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</si>
  <si>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</si>
  <si>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</si>
  <si>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</si>
  <si>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</si>
  <si>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</si>
  <si>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</si>
  <si>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</si>
  <si>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</si>
  <si>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</si>
  <si>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</si>
  <si>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</si>
  <si>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</si>
  <si>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</si>
  <si>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</si>
  <si>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</si>
  <si>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</si>
  <si>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</si>
  <si>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</si>
  <si>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</si>
  <si>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</si>
  <si>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</si>
  <si>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</si>
  <si>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</si>
  <si>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</si>
  <si>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</si>
  <si>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</si>
  <si>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</si>
  <si>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</si>
  <si>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</si>
  <si>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</si>
  <si>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</si>
  <si>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</si>
  <si>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</si>
  <si>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</si>
  <si>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</si>
  <si>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</si>
  <si>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</si>
  <si>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</si>
  <si>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</si>
  <si>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</si>
  <si>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</si>
  <si>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</si>
  <si>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</si>
  <si>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</si>
  <si>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</si>
  <si>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</si>
  <si>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</si>
  <si>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</si>
  <si>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</si>
  <si>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</si>
  <si>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</si>
  <si>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</si>
  <si>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</si>
  <si>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</si>
  <si>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</si>
  <si>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</si>
  <si>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</si>
  <si>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</si>
  <si>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</si>
  <si>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</si>
  <si>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</si>
  <si>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</si>
  <si>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</si>
  <si>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</si>
  <si>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</si>
  <si>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</si>
  <si>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</si>
  <si>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</si>
  <si>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</si>
  <si>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</si>
  <si>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</si>
  <si>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</si>
  <si>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</si>
  <si>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</si>
  <si>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</si>
  <si>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</si>
  <si>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</si>
  <si>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</si>
  <si>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</si>
  <si>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</si>
  <si>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</si>
  <si>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</si>
  <si>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</si>
  <si>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</si>
  <si>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</si>
  <si>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</si>
  <si>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</si>
  <si>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</si>
  <si>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</si>
  <si>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</si>
  <si>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</si>
  <si>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</si>
  <si>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</si>
  <si>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</si>
  <si>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</si>
  <si>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</si>
  <si>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</si>
  <si>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</si>
  <si>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</si>
  <si>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</si>
  <si>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</si>
  <si>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</si>
  <si>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</si>
  <si>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</si>
  <si>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</si>
  <si>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</si>
  <si>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</si>
  <si>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</si>
  <si>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</si>
  <si>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</si>
  <si>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</si>
  <si>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</si>
  <si>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</si>
  <si>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</si>
  <si>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</si>
  <si>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</si>
  <si>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</si>
  <si>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</si>
  <si>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</si>
  <si>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</si>
  <si>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</si>
  <si>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</si>
  <si>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</si>
  <si>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</si>
  <si>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</si>
  <si>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</si>
  <si>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</si>
  <si>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</si>
  <si>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</si>
  <si>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</si>
  <si>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</si>
  <si>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</si>
  <si>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</si>
  <si>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</si>
  <si>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</si>
  <si>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</si>
  <si>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</si>
  <si>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</si>
  <si>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</si>
  <si>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</si>
  <si>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</si>
  <si>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</si>
  <si>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</si>
  <si>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</si>
  <si>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</si>
  <si>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</si>
  <si>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</si>
  <si>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</si>
  <si>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</si>
  <si>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</si>
  <si>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</si>
  <si>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</si>
  <si>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</si>
  <si>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</si>
  <si>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</si>
  <si>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</si>
  <si>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</si>
  <si>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</si>
  <si>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</si>
  <si>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</si>
  <si>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</si>
  <si>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</si>
  <si>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</si>
  <si>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</si>
  <si>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</si>
  <si>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</si>
  <si>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</si>
  <si>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</si>
  <si>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</si>
  <si>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</si>
  <si>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</si>
  <si>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</si>
  <si>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</si>
  <si>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</si>
  <si>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</si>
  <si>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</si>
  <si>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</si>
  <si>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</si>
  <si>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</si>
  <si>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</si>
  <si>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</si>
  <si>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</si>
  <si>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</si>
  <si>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</si>
  <si>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</si>
  <si>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</si>
  <si>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</si>
  <si>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</si>
  <si>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</si>
  <si>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</si>
  <si>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</si>
  <si>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</si>
  <si>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</si>
  <si>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</si>
  <si>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</si>
  <si>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</si>
  <si>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</si>
  <si>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</si>
  <si>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</si>
  <si>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</si>
  <si>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</si>
  <si>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</si>
  <si>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</si>
  <si>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</si>
  <si>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</si>
  <si>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</si>
  <si>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</si>
  <si>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</si>
  <si>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</si>
  <si>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</si>
  <si>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</si>
  <si>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</si>
  <si>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</si>
  <si>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</si>
  <si>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</si>
  <si>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</si>
  <si>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</si>
  <si>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</si>
  <si>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</si>
  <si>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</si>
  <si>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</si>
  <si>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</si>
  <si>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</si>
  <si>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</si>
  <si>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</si>
  <si>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</si>
  <si>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</si>
  <si>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</si>
  <si>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</si>
  <si>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</si>
  <si>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</si>
  <si>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</si>
  <si>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</si>
  <si>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</si>
  <si>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</si>
  <si>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</si>
  <si>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</si>
  <si>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</si>
  <si>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</si>
  <si>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</si>
  <si>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</si>
  <si>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</si>
  <si>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</si>
  <si>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</si>
  <si>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</si>
  <si>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</si>
  <si>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</si>
  <si>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</si>
  <si>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</si>
  <si>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</si>
  <si>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</si>
  <si>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</si>
  <si>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</si>
  <si>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</si>
  <si>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</si>
  <si>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</si>
  <si>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</si>
  <si>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</si>
  <si>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</si>
  <si>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</si>
  <si>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</si>
  <si>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</si>
  <si>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</si>
  <si>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</si>
  <si>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</si>
  <si>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</si>
  <si>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</si>
  <si>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</si>
  <si>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</si>
  <si>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</si>
  <si>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</si>
  <si>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</si>
  <si>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</si>
  <si>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</si>
  <si>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</si>
  <si>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</si>
  <si>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</si>
  <si>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</si>
  <si>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</si>
  <si>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</si>
  <si>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</si>
  <si>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</si>
  <si>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</si>
  <si>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</si>
  <si>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</si>
  <si>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</si>
  <si>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</si>
  <si>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</si>
  <si>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</si>
  <si>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</si>
  <si>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</si>
  <si>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</si>
  <si>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</si>
  <si>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</si>
  <si>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</si>
  <si>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</si>
  <si>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</si>
  <si>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</si>
  <si>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</si>
  <si>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</si>
  <si>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</si>
  <si>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</si>
  <si>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</si>
  <si>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</si>
  <si>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</si>
  <si>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</si>
  <si>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</si>
  <si>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</si>
  <si>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</si>
  <si>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</si>
  <si>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</si>
  <si>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</si>
  <si>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</si>
  <si>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</si>
  <si>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</si>
  <si>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</si>
  <si>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</si>
  <si>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</si>
  <si>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</si>
  <si>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</si>
  <si>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</si>
  <si>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</si>
  <si>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</si>
  <si>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</si>
  <si>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</si>
  <si>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</si>
  <si>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</si>
  <si>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</si>
  <si>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</si>
  <si>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</si>
  <si>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</si>
  <si>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</si>
  <si>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</si>
  <si>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</si>
  <si>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</si>
  <si>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</si>
  <si>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</si>
  <si>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</si>
  <si>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</si>
  <si>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</si>
  <si>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</si>
  <si>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</si>
  <si>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</si>
  <si>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</si>
  <si>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</si>
  <si>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</si>
  <si>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</si>
  <si>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</si>
  <si>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</si>
  <si>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</si>
  <si>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</si>
  <si>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</si>
  <si>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</si>
  <si>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</si>
  <si>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</si>
  <si>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</si>
  <si>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</si>
  <si>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</si>
  <si>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</si>
  <si>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</si>
  <si>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</si>
  <si>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</si>
  <si>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</si>
  <si>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</si>
  <si>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</si>
  <si>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</si>
  <si>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</si>
  <si>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</si>
  <si>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</si>
  <si>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</si>
  <si>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</si>
  <si>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</si>
  <si>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</si>
  <si>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</si>
  <si>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</si>
  <si>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</si>
  <si>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</si>
  <si>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</si>
  <si>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</si>
  <si>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</si>
  <si>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</si>
  <si>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</si>
  <si>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</si>
  <si>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</si>
  <si>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</si>
  <si>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</si>
  <si>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</si>
  <si>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</si>
  <si>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</si>
  <si>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</si>
  <si>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</si>
  <si>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</si>
  <si>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</si>
  <si>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</si>
  <si>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</si>
  <si>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</si>
  <si>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</si>
  <si>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</si>
  <si>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</si>
  <si>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</si>
  <si>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</si>
  <si>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</si>
  <si>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</si>
  <si>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</si>
  <si>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</si>
  <si>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</si>
  <si>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</si>
  <si>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</si>
  <si>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</si>
  <si>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</si>
  <si>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</si>
  <si>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</si>
  <si>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</si>
  <si>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</si>
  <si>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</si>
  <si>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</si>
  <si>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</si>
  <si>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</si>
  <si>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</si>
  <si>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</si>
  <si>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</si>
  <si>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</si>
  <si>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</si>
  <si>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</si>
  <si>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</si>
  <si>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</si>
  <si>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</si>
  <si>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</si>
  <si>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</si>
  <si>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</si>
  <si>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</si>
  <si>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</si>
  <si>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</si>
  <si>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</si>
  <si>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</si>
  <si>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</si>
  <si>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</si>
  <si>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</si>
  <si>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</si>
  <si>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</si>
  <si>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</si>
  <si>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</si>
  <si>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</si>
  <si>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</si>
  <si>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</si>
  <si>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</si>
  <si>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</si>
  <si>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</si>
  <si>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</si>
  <si>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</si>
  <si>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</si>
  <si>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</si>
  <si>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</si>
  <si>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</si>
  <si>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</si>
  <si>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</si>
  <si>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</si>
  <si>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</si>
  <si>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</si>
  <si>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</si>
  <si>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</si>
  <si>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</si>
  <si>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</si>
  <si>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</si>
  <si>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</si>
  <si>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</si>
  <si>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</si>
  <si>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</si>
  <si>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</si>
  <si>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</si>
  <si>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</si>
  <si>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</si>
  <si>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</si>
  <si>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</si>
  <si>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</si>
  <si>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</si>
  <si>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</si>
  <si>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</si>
  <si>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</si>
  <si>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</si>
  <si>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</si>
  <si>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</si>
  <si>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</si>
  <si>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</si>
  <si>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</si>
  <si>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</si>
  <si>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</si>
  <si>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</si>
  <si>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</si>
  <si>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</si>
  <si>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</si>
  <si>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</si>
  <si>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</si>
  <si>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</si>
  <si>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</si>
  <si>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</si>
  <si>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</si>
  <si>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</si>
  <si>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</si>
  <si>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</si>
  <si>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</si>
  <si>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</si>
  <si>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</si>
  <si>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</si>
  <si>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</si>
  <si>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</si>
  <si>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</si>
  <si>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</si>
  <si>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</si>
  <si>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</si>
  <si>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</si>
  <si>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</si>
  <si>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</si>
  <si>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</si>
  <si>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</si>
  <si>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</si>
  <si>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</si>
  <si>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</si>
  <si>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</si>
  <si>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</si>
  <si>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</si>
  <si>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</si>
  <si>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</si>
  <si>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</si>
  <si>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</si>
  <si>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</si>
  <si>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</si>
  <si>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</si>
  <si>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</si>
  <si>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</si>
  <si>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</si>
  <si>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</si>
  <si>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</si>
  <si>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</si>
  <si>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</si>
  <si>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</si>
  <si>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</si>
  <si>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</si>
  <si>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</si>
  <si>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</si>
  <si>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</si>
  <si>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</si>
  <si>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</si>
  <si>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</si>
  <si>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</si>
  <si>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</si>
  <si>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</si>
  <si>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</si>
  <si>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</si>
  <si>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</si>
  <si>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</si>
  <si>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</si>
  <si>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</si>
  <si>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</si>
  <si>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</si>
  <si>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</si>
  <si>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</si>
  <si>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</si>
  <si>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</si>
  <si>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</si>
  <si>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</si>
  <si>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</si>
  <si>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</si>
  <si>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</si>
  <si>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</si>
  <si>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</si>
  <si>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</si>
  <si>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</si>
  <si>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</si>
  <si>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</si>
  <si>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</si>
  <si>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</si>
  <si>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</si>
  <si>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</si>
  <si>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</si>
  <si>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</si>
  <si>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</si>
  <si>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</si>
  <si>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</si>
  <si>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</si>
  <si>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</si>
  <si>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</si>
  <si>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</si>
  <si>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</si>
  <si>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</si>
  <si>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</si>
  <si>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</si>
  <si>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</si>
  <si>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</si>
  <si>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</si>
  <si>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</si>
  <si>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</si>
  <si>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</si>
  <si>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</si>
  <si>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</si>
  <si>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</si>
  <si>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</si>
  <si>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</si>
  <si>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</si>
  <si>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</si>
  <si>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</si>
  <si>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</si>
  <si>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</si>
  <si>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</si>
  <si>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</si>
  <si>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</si>
  <si>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</si>
  <si>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</si>
  <si>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</si>
  <si>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</si>
  <si>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</si>
  <si>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</si>
  <si>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</si>
  <si>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</si>
  <si>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</si>
  <si>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</si>
  <si>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</si>
  <si>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</si>
  <si>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</si>
  <si>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</si>
  <si>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</si>
  <si>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</si>
  <si>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</si>
  <si>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</si>
  <si>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</si>
  <si>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</si>
  <si>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</si>
  <si>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</si>
  <si>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</si>
  <si>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</si>
  <si>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</si>
  <si>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</si>
  <si>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</si>
  <si>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</si>
  <si>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</si>
  <si>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</si>
  <si>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</si>
  <si>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</si>
  <si>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</si>
  <si>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</si>
  <si>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</si>
  <si>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</si>
  <si>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</si>
  <si>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</si>
  <si>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</si>
  <si>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</si>
  <si>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</si>
  <si>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</si>
  <si>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</si>
  <si>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</si>
  <si>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</si>
  <si>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</si>
  <si>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</si>
  <si>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</si>
  <si>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</si>
  <si>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</si>
  <si>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</si>
  <si>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</si>
  <si>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</si>
  <si>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</si>
  <si>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</si>
  <si>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</si>
  <si>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</si>
  <si>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</si>
  <si>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</si>
  <si>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</si>
  <si>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</si>
  <si>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</si>
  <si>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</si>
  <si>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</si>
  <si>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</si>
  <si>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</si>
  <si>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</si>
  <si>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</si>
  <si>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</si>
  <si>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</si>
  <si>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</si>
  <si>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</si>
  <si>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</si>
  <si>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</si>
  <si>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</si>
  <si>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</si>
  <si>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</si>
  <si>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</si>
  <si>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</si>
  <si>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</si>
  <si>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</si>
  <si>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</si>
  <si>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</si>
  <si>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</si>
  <si>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</si>
  <si>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</si>
  <si>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</si>
  <si>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</si>
  <si>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</si>
  <si>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</si>
  <si>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</si>
  <si>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</si>
  <si>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</si>
  <si>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</si>
  <si>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</si>
  <si>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</si>
  <si>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</si>
  <si>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</si>
  <si>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</si>
  <si>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</si>
  <si>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</si>
  <si>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</si>
  <si>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</si>
  <si>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</si>
  <si>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</si>
  <si>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</si>
  <si>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</si>
  <si>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</si>
  <si>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</si>
  <si>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</si>
  <si>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</si>
  <si>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</si>
  <si>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</si>
  <si>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</si>
  <si>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</si>
  <si>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</si>
  <si>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</si>
  <si>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</si>
  <si>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</si>
  <si>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</si>
  <si>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</si>
  <si>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</si>
  <si>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</si>
  <si>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</si>
  <si>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</si>
  <si>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</si>
  <si>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</si>
  <si>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</si>
  <si>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</si>
  <si>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</si>
  <si>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</si>
  <si>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</si>
  <si>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</si>
  <si>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</si>
  <si>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</si>
  <si>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</si>
  <si>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</si>
  <si>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</si>
  <si>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</si>
  <si>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</si>
  <si>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</si>
  <si>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</si>
  <si>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</si>
  <si>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</si>
  <si>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</si>
  <si>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</si>
  <si>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</si>
  <si>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</si>
  <si>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</si>
  <si>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</si>
  <si>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</si>
  <si>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</si>
  <si>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</si>
  <si>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</si>
  <si>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</si>
  <si>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</si>
  <si>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</si>
  <si>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</si>
  <si>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</si>
  <si>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</si>
  <si>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</si>
  <si>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</si>
  <si>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</si>
  <si>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</si>
  <si>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</si>
  <si>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</si>
  <si>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</si>
  <si>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</si>
  <si>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</si>
  <si>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</si>
  <si>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</si>
  <si>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</si>
  <si>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</si>
  <si>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</si>
  <si>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</si>
  <si>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</si>
  <si>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</si>
  <si>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</si>
  <si>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</si>
  <si>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</si>
  <si>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</si>
  <si>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</si>
  <si>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</si>
  <si>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</si>
  <si>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</si>
  <si>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</si>
  <si>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</si>
  <si>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</si>
  <si>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</si>
  <si>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</si>
  <si>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</si>
  <si>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</si>
  <si>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</si>
  <si>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</si>
  <si>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</si>
  <si>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</si>
  <si>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</si>
  <si>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</si>
  <si>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</si>
  <si>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</si>
  <si>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</si>
  <si>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</si>
  <si>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</si>
  <si>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</si>
  <si>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</si>
  <si>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</si>
  <si>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</si>
  <si>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</si>
  <si>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</si>
  <si>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</si>
  <si>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</si>
  <si>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</si>
  <si>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</si>
  <si>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</si>
  <si>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</si>
  <si>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</si>
  <si>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</si>
  <si>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</si>
  <si>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</si>
  <si>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</si>
  <si>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</si>
  <si>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</si>
  <si>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</si>
  <si>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</si>
  <si>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</si>
  <si>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</si>
  <si>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</si>
  <si>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</si>
  <si>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</si>
  <si>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</si>
  <si>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</si>
  <si>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</si>
  <si>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</si>
  <si>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</si>
  <si>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</si>
  <si>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</si>
  <si>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</si>
  <si>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</si>
  <si>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</si>
  <si>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</si>
  <si>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</si>
  <si>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</si>
  <si>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</si>
  <si>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</si>
  <si>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</si>
  <si>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</si>
  <si>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</si>
  <si>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</si>
  <si>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</si>
  <si>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</si>
  <si>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</si>
  <si>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</si>
  <si>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</si>
  <si>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</si>
  <si>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</si>
  <si>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</si>
  <si>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</si>
  <si>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</si>
  <si>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</si>
  <si>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</si>
  <si>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</si>
  <si>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</si>
  <si>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</si>
  <si>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</si>
  <si>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</si>
  <si>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</si>
  <si>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</si>
  <si>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</si>
  <si>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</si>
  <si>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</si>
  <si>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</si>
  <si>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</si>
  <si>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</si>
  <si>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</si>
  <si>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</si>
  <si>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</si>
  <si>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</si>
  <si>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</si>
  <si>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</si>
  <si>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</si>
  <si>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</si>
  <si>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</si>
  <si>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</si>
  <si>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</si>
  <si>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</si>
  <si>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</si>
  <si>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</si>
  <si>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</si>
  <si>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</si>
  <si>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</si>
  <si>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</si>
  <si>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</si>
  <si>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</si>
  <si>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</si>
  <si>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</si>
  <si>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</si>
  <si>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</si>
  <si>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</si>
  <si>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</si>
  <si>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</si>
  <si>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</si>
  <si>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</si>
  <si>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</si>
  <si>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</si>
  <si>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</si>
  <si>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</si>
  <si>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</si>
  <si>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</si>
  <si>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</si>
  <si>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</si>
  <si>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</si>
  <si>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</si>
  <si>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</si>
  <si>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</si>
  <si>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</si>
  <si>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</si>
  <si>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</si>
  <si>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</si>
  <si>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</si>
  <si>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</si>
  <si>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</si>
  <si>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</si>
  <si>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</si>
  <si>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</si>
  <si>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</si>
  <si>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</si>
  <si>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</si>
  <si>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</si>
  <si>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</si>
  <si>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</si>
  <si>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</si>
  <si>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</si>
  <si>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</si>
  <si>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</si>
  <si>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</si>
  <si>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</si>
  <si>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</si>
  <si>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</si>
  <si>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</si>
  <si>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</si>
  <si>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</si>
  <si>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</si>
  <si>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</si>
  <si>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</si>
  <si>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</si>
  <si>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</si>
  <si>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</si>
  <si>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</si>
  <si>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</si>
  <si>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</si>
  <si>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</si>
  <si>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</si>
  <si>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</si>
  <si>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</si>
  <si>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</si>
  <si>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</si>
  <si>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</si>
  <si>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</si>
  <si>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</si>
  <si>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</si>
  <si>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</si>
  <si>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</si>
  <si>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</si>
  <si>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</si>
  <si>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</si>
  <si>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</si>
  <si>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</si>
  <si>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</si>
  <si>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</si>
  <si>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</si>
  <si>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</si>
  <si>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</si>
  <si>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</si>
  <si>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</si>
  <si>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</si>
  <si>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</si>
  <si>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</si>
  <si>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</si>
  <si>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</si>
  <si>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</si>
  <si>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</si>
  <si>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</si>
  <si>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</si>
  <si>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</si>
  <si>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</si>
  <si>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</si>
  <si>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</si>
  <si>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</si>
  <si>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</si>
  <si>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</si>
  <si>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</si>
  <si>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</si>
  <si>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</si>
  <si>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</si>
  <si>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</si>
  <si>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</si>
  <si>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</si>
  <si>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</si>
  <si>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</si>
  <si>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</si>
  <si>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</si>
  <si>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</si>
  <si>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</si>
  <si>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</si>
  <si>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</si>
  <si>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</si>
  <si>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</si>
  <si>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</si>
  <si>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</si>
  <si>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</si>
  <si>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</si>
  <si>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</si>
  <si>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</si>
  <si>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</si>
  <si>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</si>
  <si>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</si>
  <si>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</si>
  <si>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</si>
  <si>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</si>
  <si>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</si>
  <si>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</si>
  <si>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</si>
  <si>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</si>
  <si>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</si>
  <si>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</si>
  <si>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</si>
  <si>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</si>
  <si>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</si>
  <si>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</si>
  <si>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</si>
  <si>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</si>
  <si>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</si>
  <si>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</si>
  <si>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</si>
  <si>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</si>
  <si>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</si>
  <si>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</si>
  <si>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</si>
  <si>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</si>
  <si>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</si>
  <si>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</si>
  <si>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</si>
  <si>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</si>
  <si>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</si>
  <si>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</si>
  <si>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</si>
  <si>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</si>
  <si>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</si>
  <si>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</si>
  <si>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</si>
  <si>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</si>
  <si>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</si>
  <si>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</si>
  <si>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</si>
  <si>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</si>
  <si>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</si>
  <si>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</si>
  <si>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</si>
  <si>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</si>
  <si>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</si>
  <si>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</si>
  <si>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</si>
  <si>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</si>
  <si>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</si>
  <si>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</si>
  <si>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</si>
  <si>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</si>
  <si>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</si>
  <si>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</si>
  <si>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</si>
  <si>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</si>
  <si>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</si>
  <si>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</si>
  <si>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</si>
  <si>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</si>
  <si>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</si>
  <si>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</si>
  <si>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</si>
  <si>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</si>
  <si>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</si>
  <si>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</si>
  <si>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</si>
  <si>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</si>
  <si>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</si>
  <si>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</si>
  <si>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</si>
  <si>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</si>
  <si>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</si>
  <si>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</si>
  <si>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</si>
  <si>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</si>
  <si>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</si>
  <si>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</si>
  <si>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</si>
  <si>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</si>
  <si>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</si>
  <si>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</si>
  <si>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</si>
  <si>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</si>
  <si>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</si>
  <si>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</si>
  <si>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</si>
  <si>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</si>
  <si>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</si>
  <si>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</si>
  <si>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</si>
  <si>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</si>
  <si>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</si>
  <si>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</si>
  <si>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</si>
  <si>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</si>
  <si>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</si>
  <si>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</si>
  <si>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</si>
  <si>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</si>
  <si>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</si>
  <si>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</si>
  <si>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</si>
  <si>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</si>
  <si>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</si>
  <si>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</si>
  <si>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</si>
  <si>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</si>
  <si>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</si>
  <si>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</si>
  <si>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</si>
  <si>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</si>
  <si>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</si>
  <si>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</si>
  <si>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</si>
  <si>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</si>
  <si>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</si>
  <si>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</si>
  <si>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</si>
  <si>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</si>
  <si>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</si>
  <si>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</si>
  <si>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</si>
  <si>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</si>
  <si>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</si>
  <si>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</si>
  <si>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</si>
  <si>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</si>
  <si>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</si>
  <si>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</si>
  <si>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</si>
  <si>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</si>
  <si>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</si>
  <si>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</si>
  <si>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</si>
  <si>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</si>
  <si>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</si>
  <si>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</si>
  <si>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</si>
  <si>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</si>
  <si>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</si>
  <si>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</si>
  <si>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</si>
  <si>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</si>
  <si>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</si>
  <si>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</si>
  <si>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</si>
  <si>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</si>
  <si>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</si>
  <si>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</si>
  <si>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</si>
  <si>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</si>
  <si>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</si>
  <si>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</si>
  <si>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</si>
  <si>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</si>
  <si>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</si>
  <si>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</si>
  <si>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</si>
  <si>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</si>
  <si>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</si>
  <si>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</si>
  <si>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</si>
  <si>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</si>
  <si>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</si>
  <si>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</si>
  <si>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</si>
  <si>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</si>
  <si>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</si>
  <si>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</si>
  <si>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</si>
  <si>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</si>
  <si>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</si>
  <si>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</si>
  <si>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</si>
  <si>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</si>
  <si>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</si>
  <si>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</si>
  <si>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</si>
  <si>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</si>
  <si>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</si>
  <si>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</si>
  <si>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</si>
  <si>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</si>
  <si>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</si>
  <si>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</si>
  <si>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</si>
  <si>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</si>
  <si>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</si>
  <si>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</si>
  <si>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</si>
  <si>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</si>
  <si>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</si>
  <si>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</si>
  <si>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</si>
  <si>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</si>
  <si>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</si>
  <si>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</si>
  <si>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</si>
  <si>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</si>
  <si>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</si>
  <si>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</si>
  <si>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</si>
  <si>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</si>
  <si>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</si>
  <si>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</si>
  <si>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</si>
  <si>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</si>
  <si>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</si>
  <si>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</si>
  <si>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</si>
  <si>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</si>
  <si>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</si>
  <si>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</si>
  <si>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</si>
  <si>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</si>
  <si>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</si>
  <si>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</si>
  <si>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</si>
  <si>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</si>
  <si>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</si>
  <si>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</si>
  <si>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</si>
  <si>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</si>
  <si>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</si>
  <si>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</si>
  <si>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</si>
  <si>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</si>
  <si>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</si>
  <si>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</si>
  <si>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</si>
  <si>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</si>
  <si>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</si>
  <si>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</si>
  <si>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</si>
  <si>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</si>
  <si>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</si>
  <si>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</si>
  <si>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</si>
  <si>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</si>
  <si>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</si>
  <si>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</si>
  <si>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</si>
  <si>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</si>
  <si>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</si>
  <si>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</si>
  <si>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</si>
  <si>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</si>
  <si>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</si>
  <si>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</si>
  <si>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</si>
  <si>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</si>
  <si>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</si>
  <si>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</si>
  <si>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</si>
  <si>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</si>
  <si>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</si>
  <si>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</si>
  <si>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</si>
  <si>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</si>
  <si>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</si>
  <si>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</si>
  <si>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</si>
  <si>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</si>
  <si>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</si>
  <si>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</si>
  <si>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</si>
  <si>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</si>
  <si>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</si>
  <si>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</si>
  <si>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</si>
  <si>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</si>
  <si>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</si>
  <si>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</si>
  <si>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</si>
  <si>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</si>
  <si>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</si>
  <si>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</si>
  <si>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</si>
  <si>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</si>
  <si>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</si>
  <si>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</si>
  <si>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</si>
  <si>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</si>
  <si>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</si>
  <si>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</si>
  <si>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</si>
  <si>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</si>
  <si>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</si>
  <si>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</si>
  <si>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</si>
  <si>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</si>
  <si>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</si>
  <si>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</si>
  <si>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</si>
  <si>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</si>
  <si>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</si>
  <si>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</si>
  <si>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</si>
  <si>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</si>
  <si>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</si>
  <si>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</si>
  <si>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</si>
  <si>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</si>
  <si>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</si>
  <si>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</si>
  <si>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</si>
  <si>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</si>
  <si>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</si>
  <si>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</si>
  <si>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</si>
  <si>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</si>
  <si>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</si>
  <si>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</si>
  <si>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</si>
  <si>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</si>
  <si>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</si>
  <si>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</si>
  <si>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</si>
  <si>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</si>
  <si>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</si>
  <si>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</si>
  <si>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</si>
  <si>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</si>
  <si>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</si>
  <si>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</si>
  <si>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</si>
  <si>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</si>
  <si>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</si>
  <si>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</si>
  <si>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</si>
  <si>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</si>
  <si>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</si>
  <si>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</si>
  <si>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</si>
  <si>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</si>
  <si>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</si>
  <si>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</si>
  <si>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</si>
  <si>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</si>
  <si>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</si>
  <si>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</si>
  <si>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</si>
  <si>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</si>
  <si>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</si>
  <si>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</si>
  <si>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</si>
  <si>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</si>
  <si>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</si>
  <si>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</si>
  <si>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</si>
  <si>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</si>
  <si>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</si>
  <si>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</si>
  <si>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</si>
  <si>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</si>
  <si>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</si>
  <si>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</si>
  <si>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</si>
  <si>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</si>
  <si>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</si>
  <si>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</si>
  <si>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</si>
  <si>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</si>
  <si>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</si>
  <si>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</si>
  <si>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</si>
  <si>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</si>
  <si>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</si>
  <si>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</si>
  <si>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</si>
  <si>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</si>
  <si>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</si>
  <si>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</si>
  <si>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</si>
  <si>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</si>
  <si>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</si>
  <si>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</si>
  <si>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</si>
  <si>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</si>
  <si>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</si>
  <si>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</si>
  <si>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</si>
  <si>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</si>
  <si>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</si>
  <si>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</si>
  <si>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</si>
  <si>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</si>
  <si>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</si>
  <si>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</si>
  <si>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</si>
  <si>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</si>
  <si>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</si>
  <si>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</si>
  <si>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</si>
  <si>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</si>
  <si>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</si>
  <si>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</si>
  <si>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</si>
  <si>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</si>
  <si>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</si>
  <si>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</si>
  <si>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</si>
  <si>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</si>
  <si>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</si>
  <si>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</si>
  <si>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</si>
  <si>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</si>
  <si>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</si>
  <si>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</si>
  <si>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</si>
  <si>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</si>
  <si>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</si>
  <si>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</si>
  <si>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</si>
  <si>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</si>
  <si>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</si>
  <si>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</si>
  <si>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</si>
  <si>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</si>
  <si>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</si>
  <si>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</si>
  <si>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</si>
  <si>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</si>
  <si>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</si>
  <si>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</si>
  <si>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</si>
  <si>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</si>
  <si>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</si>
  <si>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</si>
  <si>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</si>
  <si>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</si>
  <si>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</si>
  <si>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</si>
  <si>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</si>
  <si>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</si>
  <si>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</si>
  <si>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</si>
  <si>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</si>
  <si>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</si>
  <si>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</si>
  <si>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</si>
  <si>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</si>
  <si>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</si>
  <si>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</si>
  <si>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</si>
  <si>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</si>
  <si>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</si>
  <si>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</si>
  <si>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</si>
  <si>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</si>
  <si>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</si>
  <si>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</si>
  <si>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</si>
  <si>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</si>
  <si>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</si>
  <si>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</si>
  <si>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</si>
  <si>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</si>
  <si>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</si>
  <si>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</si>
  <si>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</si>
  <si>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</si>
  <si>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</si>
  <si>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</si>
  <si>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</si>
  <si>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</si>
  <si>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</si>
  <si>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</si>
  <si>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</si>
  <si>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</si>
  <si>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</si>
  <si>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</si>
  <si>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</si>
  <si>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</si>
  <si>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</si>
  <si>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</si>
  <si>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</si>
  <si>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</si>
  <si>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</si>
  <si>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</si>
  <si>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</si>
  <si>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</si>
  <si>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</si>
  <si>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</si>
  <si>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</si>
  <si>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</si>
  <si>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</si>
  <si>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</si>
  <si>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</si>
  <si>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</si>
  <si>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</si>
  <si>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</si>
  <si>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</si>
  <si>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</si>
  <si>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</si>
  <si>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</si>
  <si>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</si>
  <si>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</si>
  <si>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</si>
  <si>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</si>
  <si>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</si>
  <si>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</si>
  <si>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</si>
  <si>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</si>
  <si>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</si>
  <si>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</si>
  <si>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</si>
  <si>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</si>
  <si>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</si>
  <si>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</si>
  <si>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</si>
  <si>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</si>
  <si>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</si>
  <si>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</si>
  <si>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</si>
  <si>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</si>
  <si>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</si>
  <si>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</si>
  <si>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</si>
  <si>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</si>
  <si>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</si>
  <si>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</si>
  <si>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</si>
  <si>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</si>
  <si>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</si>
  <si>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</si>
  <si>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</si>
  <si>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</si>
  <si>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</si>
  <si>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</si>
  <si>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</si>
  <si>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</si>
  <si>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</si>
  <si>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</si>
  <si>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</si>
  <si>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</si>
  <si>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</si>
  <si>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</si>
  <si>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</si>
  <si>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</si>
  <si>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</si>
  <si>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</si>
  <si>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</si>
  <si>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</si>
  <si>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</si>
  <si>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</si>
  <si>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</si>
  <si>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</si>
  <si>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</si>
  <si>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</si>
  <si>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</si>
  <si>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</si>
  <si>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</si>
  <si>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</si>
  <si>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</si>
  <si>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</si>
  <si>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</si>
  <si>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</si>
  <si>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</si>
  <si>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</si>
  <si>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</si>
  <si>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</si>
  <si>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</si>
  <si>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</si>
  <si>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</si>
  <si>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</si>
  <si>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</si>
  <si>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</si>
  <si>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</si>
  <si>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</si>
  <si>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</si>
  <si>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</si>
  <si>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</si>
  <si>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</si>
  <si>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</si>
  <si>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</si>
  <si>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</si>
  <si>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</si>
  <si>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</si>
  <si>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</si>
  <si>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</si>
  <si>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</si>
  <si>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</si>
  <si>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</si>
  <si>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</si>
  <si>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</si>
  <si>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</si>
  <si>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</si>
  <si>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</si>
  <si>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</si>
  <si>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</si>
  <si>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</si>
  <si>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</si>
  <si>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</si>
  <si>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</si>
  <si>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</si>
  <si>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</si>
  <si>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</si>
  <si>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</si>
  <si>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</si>
  <si>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</si>
  <si>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</si>
  <si>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</si>
  <si>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</si>
  <si>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</si>
  <si>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</si>
  <si>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</si>
  <si>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</si>
  <si>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</si>
  <si>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</si>
  <si>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</si>
  <si>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</si>
  <si>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</si>
  <si>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</si>
  <si>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</si>
  <si>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</si>
  <si>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</si>
  <si>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</si>
  <si>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</si>
  <si>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</si>
  <si>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</si>
  <si>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</si>
  <si>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</si>
  <si>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</si>
  <si>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</si>
  <si>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</si>
  <si>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</si>
  <si>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</si>
  <si>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</si>
  <si>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</si>
  <si>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</si>
  <si>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</si>
  <si>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</si>
  <si>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</si>
  <si>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</si>
  <si>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</si>
  <si>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</si>
  <si>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</si>
  <si>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</si>
  <si>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</si>
  <si>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</si>
  <si>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</si>
  <si>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</si>
  <si>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</si>
  <si>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</si>
  <si>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</si>
  <si>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</si>
  <si>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</si>
  <si>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</si>
  <si>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</si>
  <si>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</si>
  <si>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</si>
  <si>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</si>
  <si>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</si>
  <si>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</si>
  <si>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</si>
  <si>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</si>
  <si>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</si>
  <si>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</si>
  <si>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</si>
  <si>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</si>
  <si>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</si>
  <si>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</si>
  <si>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</si>
  <si>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</si>
  <si>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</si>
  <si>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</si>
  <si>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</si>
  <si>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</si>
  <si>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</si>
  <si>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</si>
  <si>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</si>
  <si>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</si>
  <si>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</si>
  <si>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</si>
  <si>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</si>
  <si>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</si>
  <si>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</si>
  <si>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</si>
  <si>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</si>
  <si>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</si>
  <si>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</si>
  <si>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</si>
  <si>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</si>
  <si>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</si>
  <si>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</si>
  <si>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</si>
  <si>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</si>
  <si>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</si>
  <si>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</si>
  <si>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</si>
  <si>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</si>
  <si>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</si>
  <si>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</si>
  <si>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</si>
  <si>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</si>
  <si>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</si>
  <si>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</si>
  <si>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</si>
  <si>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</si>
  <si>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</si>
  <si>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</si>
  <si>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</si>
  <si>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</si>
  <si>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</si>
  <si>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</si>
  <si>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</si>
  <si>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</si>
  <si>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</si>
  <si>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</si>
  <si>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</si>
  <si>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</si>
  <si>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</si>
  <si>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</si>
  <si>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</si>
  <si>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</si>
  <si>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</si>
  <si>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</si>
  <si>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</si>
  <si>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</si>
  <si>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</si>
  <si>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</si>
  <si>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</si>
  <si>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</si>
  <si>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</si>
  <si>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</si>
  <si>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</si>
  <si>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</si>
  <si>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</si>
  <si>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</si>
  <si>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</si>
  <si>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</si>
  <si>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</si>
  <si>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</si>
  <si>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</si>
  <si>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</si>
  <si>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</si>
  <si>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</si>
  <si>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</si>
  <si>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</si>
  <si>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</si>
  <si>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</si>
  <si>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</si>
  <si>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</si>
  <si>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</si>
  <si>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</si>
  <si>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</si>
  <si>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</si>
  <si>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</si>
  <si>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</si>
  <si>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</si>
  <si>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</si>
  <si>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</si>
  <si>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</si>
  <si>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</si>
  <si>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</si>
  <si>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</si>
  <si>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</si>
  <si>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</si>
  <si>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</si>
  <si>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</si>
  <si>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</si>
  <si>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</si>
  <si>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</si>
  <si>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</si>
  <si>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</si>
  <si>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</si>
  <si>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</si>
  <si>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</si>
  <si>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</si>
  <si>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</si>
  <si>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</si>
  <si>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</si>
  <si>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</si>
  <si>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</si>
  <si>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</si>
  <si>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</si>
  <si>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</si>
  <si>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</si>
  <si>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</si>
  <si>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</si>
  <si>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</si>
  <si>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</si>
  <si>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</si>
  <si>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</si>
  <si>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</si>
  <si>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</si>
  <si>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</si>
  <si>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</si>
  <si>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</si>
  <si>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</si>
  <si>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</si>
  <si>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</si>
  <si>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</si>
  <si>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</si>
  <si>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</si>
  <si>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</si>
  <si>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</si>
  <si>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</si>
  <si>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</si>
  <si>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</si>
  <si>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</si>
  <si>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</si>
  <si>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</si>
  <si>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</si>
  <si>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</si>
  <si>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</si>
  <si>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</si>
  <si>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</si>
  <si>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</si>
  <si>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</si>
  <si>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</si>
  <si>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</si>
  <si>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</si>
  <si>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</si>
  <si>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</si>
  <si>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</si>
  <si>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</si>
  <si>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</si>
  <si>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</si>
  <si>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</si>
  <si>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</si>
  <si>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</si>
  <si>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</si>
  <si>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</si>
  <si>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</si>
  <si>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</si>
  <si>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</si>
  <si>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</si>
  <si>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</si>
  <si>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</si>
  <si>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</si>
  <si>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</si>
  <si>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</si>
  <si>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</si>
  <si>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</si>
  <si>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</si>
  <si>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</si>
  <si>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</si>
  <si>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</si>
  <si>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</si>
  <si>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</si>
  <si>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</si>
  <si>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</si>
  <si>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</si>
  <si>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</si>
  <si>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</si>
  <si>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</si>
  <si>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</si>
  <si>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</si>
  <si>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</si>
  <si>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</si>
  <si>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</si>
  <si>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</si>
  <si>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</si>
  <si>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</si>
  <si>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</si>
  <si>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</si>
  <si>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</si>
  <si>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</si>
  <si>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</si>
  <si>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</si>
  <si>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</si>
  <si>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</si>
  <si>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</si>
  <si>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</si>
  <si>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</si>
  <si>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</si>
  <si>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</si>
  <si>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</si>
  <si>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</si>
  <si>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</si>
  <si>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</si>
  <si>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</si>
  <si>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</si>
  <si>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</si>
  <si>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</si>
  <si>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</si>
  <si>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</si>
  <si>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</si>
  <si>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</si>
  <si>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</si>
  <si>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</si>
  <si>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</si>
  <si>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</si>
  <si>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</si>
  <si>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</si>
  <si>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</si>
  <si>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</si>
  <si>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</si>
  <si>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</si>
  <si>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</si>
  <si>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</si>
  <si>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</si>
  <si>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</si>
  <si>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</si>
  <si>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</si>
  <si>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</si>
  <si>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</si>
  <si>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</si>
  <si>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</si>
  <si>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</si>
  <si>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</si>
  <si>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</si>
  <si>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</si>
  <si>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</si>
  <si>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</si>
  <si>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</si>
  <si>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</si>
  <si>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</si>
  <si>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</si>
  <si>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</si>
  <si>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</si>
  <si>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</si>
  <si>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</si>
  <si>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</si>
  <si>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</si>
  <si>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</si>
  <si>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</si>
  <si>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</si>
  <si>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</si>
  <si>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</si>
  <si>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</si>
  <si>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</si>
  <si>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</si>
  <si>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</si>
  <si>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</si>
  <si>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</si>
  <si>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</si>
  <si>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</si>
  <si>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</si>
  <si>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</si>
  <si>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</si>
  <si>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</si>
  <si>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</si>
  <si>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</si>
  <si>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</si>
  <si>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</si>
  <si>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</si>
  <si>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</si>
  <si>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</si>
  <si>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</si>
  <si>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</si>
  <si>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</si>
  <si>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</si>
  <si>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</si>
  <si>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</si>
  <si>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</si>
  <si>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</si>
  <si>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</si>
  <si>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</si>
  <si>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</si>
  <si>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</si>
  <si>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</si>
  <si>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</si>
  <si>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</si>
  <si>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</si>
  <si>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</si>
  <si>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</si>
  <si>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</si>
  <si>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</si>
  <si>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</si>
  <si>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</si>
  <si>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</si>
  <si>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</si>
  <si>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</si>
  <si>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</si>
  <si>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</si>
  <si>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</si>
  <si>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</si>
  <si>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</si>
  <si>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</si>
  <si>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</si>
  <si>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</si>
  <si>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</si>
  <si>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</si>
  <si>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</si>
  <si>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</si>
  <si>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</si>
  <si>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</si>
  <si>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</si>
  <si>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</si>
  <si>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</si>
  <si>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</si>
  <si>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</si>
  <si>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</si>
  <si>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</si>
  <si>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</si>
  <si>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</si>
  <si>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</si>
  <si>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</si>
  <si>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</si>
  <si>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</si>
  <si>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</si>
  <si>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</si>
  <si>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</si>
  <si>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</si>
  <si>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</si>
  <si>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</si>
  <si>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</si>
  <si>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</si>
  <si>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</si>
  <si>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</si>
  <si>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</si>
  <si>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</si>
  <si>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</si>
  <si>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</si>
  <si>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</si>
  <si>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</si>
  <si>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</si>
  <si>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</si>
  <si>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</si>
  <si>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</si>
  <si>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</si>
  <si>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</si>
  <si>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</si>
  <si>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</si>
  <si>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</si>
  <si>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</si>
  <si>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</si>
  <si>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</si>
  <si>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</si>
  <si>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</si>
  <si>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</si>
  <si>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</si>
  <si>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</si>
  <si>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</si>
  <si>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</si>
  <si>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</si>
  <si>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</si>
  <si>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</si>
  <si>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</si>
  <si>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</si>
  <si>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</si>
  <si>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</si>
  <si>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</si>
  <si>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</si>
  <si>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</si>
  <si>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</si>
  <si>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</si>
  <si>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</si>
  <si>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</si>
  <si>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</si>
  <si>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</si>
  <si>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</si>
  <si>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</si>
  <si>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</si>
  <si>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</si>
  <si>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</si>
  <si>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</si>
  <si>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</si>
  <si>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</si>
  <si>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</si>
  <si>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</si>
  <si>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</si>
  <si>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</si>
  <si>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</si>
  <si>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</si>
  <si>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</si>
  <si>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</si>
  <si>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</si>
  <si>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</si>
  <si>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</si>
  <si>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</si>
  <si>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</si>
  <si>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</si>
  <si>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</si>
  <si>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</si>
  <si>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</si>
  <si>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</si>
  <si>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</si>
  <si>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</si>
  <si>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</si>
  <si>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</si>
  <si>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</si>
  <si>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</si>
  <si>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</si>
  <si>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</si>
  <si>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</si>
  <si>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</si>
  <si>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</si>
  <si>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</si>
  <si>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</si>
  <si>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</si>
  <si>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</si>
  <si>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</si>
  <si>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</si>
  <si>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</si>
  <si>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</si>
  <si>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</si>
  <si>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</si>
  <si>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</si>
  <si>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</si>
  <si>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</si>
  <si>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</si>
  <si>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</si>
  <si>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</si>
  <si>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</si>
  <si>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</si>
  <si>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</si>
  <si>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</si>
  <si>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</si>
  <si>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</si>
  <si>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</si>
  <si>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</si>
  <si>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</si>
  <si>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</si>
  <si>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</si>
  <si>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</si>
  <si>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</si>
  <si>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</si>
  <si>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</si>
  <si>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</si>
  <si>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</si>
  <si>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</si>
  <si>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</si>
  <si>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</si>
  <si>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</si>
  <si>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</si>
  <si>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</si>
  <si>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</si>
  <si>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</si>
  <si>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</si>
  <si>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</si>
  <si>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</si>
  <si>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</si>
  <si>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</si>
  <si>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</si>
  <si>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</si>
  <si>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</si>
  <si>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</si>
  <si>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</si>
  <si>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</si>
  <si>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</si>
  <si>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</si>
  <si>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</si>
  <si>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</si>
  <si>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</si>
  <si>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</si>
  <si>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</si>
  <si>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</si>
  <si>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</si>
  <si>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</si>
  <si>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</si>
  <si>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</si>
  <si>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</si>
  <si>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</si>
  <si>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</si>
  <si>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</si>
  <si>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</si>
  <si>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</si>
  <si>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</si>
  <si>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</si>
  <si>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</si>
  <si>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</si>
  <si>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</si>
  <si>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</si>
  <si>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</si>
  <si>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</si>
  <si>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</si>
  <si>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</si>
  <si>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</si>
  <si>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</si>
  <si>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</si>
  <si>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</si>
  <si>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</si>
  <si>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</si>
  <si>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</si>
  <si>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</si>
  <si>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</si>
  <si>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</si>
  <si>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</si>
  <si>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</si>
  <si>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</si>
  <si>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</si>
  <si>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</si>
  <si>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</si>
  <si>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</si>
  <si>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</si>
  <si>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</si>
  <si>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</si>
  <si>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</si>
  <si>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</si>
  <si>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</si>
  <si>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</si>
  <si>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</si>
  <si>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</si>
  <si>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</si>
  <si>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</si>
  <si>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</si>
  <si>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</si>
  <si>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</si>
  <si>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</si>
  <si>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</si>
  <si>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</si>
  <si>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</si>
  <si>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</si>
  <si>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</si>
  <si>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</si>
  <si>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</si>
  <si>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</si>
  <si>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</si>
  <si>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</si>
  <si>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</si>
  <si>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</si>
  <si>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</si>
  <si>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</si>
  <si>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</si>
  <si>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</si>
  <si>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</si>
  <si>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</si>
  <si>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</si>
  <si>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</si>
  <si>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</si>
  <si>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</si>
  <si>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</si>
  <si>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</si>
  <si>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</si>
  <si>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</si>
  <si>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</si>
  <si>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</si>
  <si>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</si>
  <si>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</si>
  <si>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</si>
  <si>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</si>
  <si>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</si>
  <si>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</si>
  <si>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</si>
  <si>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</si>
  <si>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</si>
  <si>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</si>
  <si>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</si>
  <si>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</si>
  <si>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</si>
  <si>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</si>
  <si>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</si>
  <si>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</si>
  <si>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</si>
  <si>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</si>
  <si>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</si>
  <si>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</si>
  <si>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</si>
  <si>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</si>
  <si>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</si>
  <si>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</si>
  <si>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</si>
  <si>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</si>
  <si>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</si>
  <si>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</si>
  <si>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</si>
  <si>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</si>
  <si>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</si>
  <si>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</si>
  <si>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</si>
  <si>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</si>
  <si>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</si>
  <si>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</si>
  <si>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</si>
  <si>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</si>
  <si>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</si>
  <si>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</si>
  <si>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</si>
  <si>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</si>
  <si>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</si>
  <si>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</si>
  <si>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</si>
  <si>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</si>
  <si>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</si>
  <si>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</si>
  <si>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</si>
  <si>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</si>
  <si>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</si>
  <si>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</si>
  <si>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</si>
  <si>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</si>
  <si>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</si>
  <si>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</si>
  <si>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</si>
  <si>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</si>
  <si>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</si>
  <si>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</si>
  <si>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</si>
  <si>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</si>
  <si>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</si>
  <si>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</si>
  <si>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</si>
  <si>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</si>
  <si>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</si>
  <si>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</si>
  <si>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</si>
  <si>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</si>
  <si>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</si>
  <si>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</si>
  <si>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</si>
  <si>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</si>
  <si>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</si>
  <si>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</si>
  <si>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</si>
  <si>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</si>
  <si>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</si>
  <si>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</si>
  <si>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</si>
  <si>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</si>
  <si>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</si>
  <si>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</si>
  <si>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</si>
  <si>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</si>
  <si>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</si>
  <si>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</si>
  <si>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</si>
  <si>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</si>
  <si>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</si>
  <si>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</si>
  <si>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</si>
  <si>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</si>
  <si>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</si>
  <si>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</si>
  <si>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</si>
  <si>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</si>
  <si>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</si>
  <si>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</si>
  <si>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</si>
  <si>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</si>
  <si>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</si>
  <si>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</si>
  <si>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</si>
  <si>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</si>
  <si>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</si>
  <si>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</si>
  <si>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</si>
  <si>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</si>
  <si>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</si>
  <si>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</si>
  <si>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</si>
  <si>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</si>
  <si>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</si>
  <si>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</si>
  <si>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</si>
  <si>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</si>
  <si>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</si>
  <si>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</si>
  <si>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</si>
  <si>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</si>
  <si>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</si>
  <si>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</si>
  <si>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</si>
  <si>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</si>
  <si>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</si>
  <si>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</si>
  <si>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</si>
  <si>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</si>
  <si>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</si>
  <si>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</si>
  <si>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</si>
  <si>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</si>
  <si>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</si>
  <si>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</si>
  <si>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</si>
  <si>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</si>
  <si>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</si>
  <si>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</si>
  <si>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</si>
  <si>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</si>
  <si>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</si>
  <si>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</si>
  <si>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</si>
  <si>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</si>
  <si>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</si>
  <si>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</si>
  <si>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</si>
  <si>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</si>
  <si>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</si>
  <si>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</si>
  <si>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</si>
  <si>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</si>
  <si>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</si>
  <si>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</si>
  <si>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</si>
  <si>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</si>
  <si>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</si>
  <si>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</si>
  <si>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</si>
  <si>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</si>
  <si>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</si>
  <si>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</si>
  <si>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</si>
  <si>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</si>
  <si>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</si>
  <si>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</si>
  <si>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</si>
  <si>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</si>
  <si>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</si>
  <si>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</si>
  <si>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</si>
  <si>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</si>
  <si>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</si>
  <si>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</si>
  <si>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</si>
  <si>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</si>
  <si>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</si>
  <si>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</si>
  <si>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</si>
  <si>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</si>
  <si>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</si>
  <si>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</si>
  <si>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</si>
  <si>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</si>
  <si>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</si>
  <si>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</si>
  <si>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</si>
  <si>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</si>
  <si>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</si>
  <si>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</si>
  <si>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</si>
  <si>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</si>
  <si>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</si>
  <si>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</si>
  <si>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</si>
  <si>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</si>
  <si>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</si>
  <si>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</si>
  <si>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</si>
  <si>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</si>
  <si>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</si>
  <si>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</si>
  <si>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</si>
  <si>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</si>
  <si>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</si>
  <si>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</si>
  <si>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</si>
  <si>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</si>
  <si>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</si>
  <si>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</si>
  <si>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</si>
  <si>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</si>
  <si>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</si>
  <si>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</si>
  <si>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</si>
  <si>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</si>
  <si>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</si>
  <si>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</si>
  <si>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</si>
  <si>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</si>
  <si>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</si>
  <si>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</si>
  <si>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</si>
  <si>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</si>
  <si>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</si>
  <si>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</si>
  <si>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</si>
  <si>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</si>
  <si>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</si>
  <si>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</si>
  <si>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</si>
  <si>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</si>
  <si>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</si>
  <si>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</si>
  <si>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</si>
  <si>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</si>
  <si>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</si>
  <si>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</si>
  <si>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</si>
  <si>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</si>
  <si>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</si>
  <si>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</si>
  <si>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</si>
  <si>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</si>
  <si>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</si>
  <si>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</si>
  <si>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</si>
  <si>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</si>
  <si>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</si>
  <si>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</si>
  <si>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</si>
  <si>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</si>
  <si>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</si>
  <si>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</si>
  <si>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</si>
  <si>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</si>
  <si>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</si>
  <si>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</si>
  <si>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</si>
  <si>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</si>
  <si>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</si>
  <si>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</si>
  <si>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</si>
  <si>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</si>
  <si>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</si>
  <si>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</si>
  <si>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</si>
  <si>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</si>
  <si>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</si>
  <si>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</si>
  <si>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</si>
  <si>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</si>
  <si>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</si>
  <si>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</si>
  <si>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</si>
  <si>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</si>
  <si>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</si>
  <si>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</si>
  <si>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</si>
  <si>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</si>
  <si>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</si>
  <si>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</si>
  <si>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</si>
  <si>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</si>
  <si>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</si>
  <si>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</si>
  <si>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</si>
  <si>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</si>
  <si>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</si>
  <si>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</si>
  <si>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</si>
  <si>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</si>
  <si>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</si>
  <si>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</si>
  <si>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</si>
  <si>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</si>
  <si>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</si>
  <si>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</si>
  <si>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</si>
  <si>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</si>
  <si>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</si>
  <si>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</si>
  <si>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</si>
  <si>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</si>
  <si>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</si>
  <si>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</si>
  <si>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</si>
  <si>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</si>
  <si>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</si>
  <si>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</si>
  <si>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</si>
  <si>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</si>
  <si>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</si>
  <si>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</si>
  <si>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</si>
  <si>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</si>
  <si>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</si>
  <si>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</si>
  <si>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</si>
  <si>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</si>
  <si>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</si>
  <si>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</si>
  <si>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</si>
  <si>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</si>
  <si>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</si>
  <si>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</si>
  <si>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</si>
  <si>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</si>
  <si>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</si>
  <si>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</si>
  <si>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</si>
  <si>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</si>
  <si>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</si>
  <si>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</si>
  <si>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</si>
  <si>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</si>
  <si>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</si>
  <si>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</si>
  <si>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</si>
  <si>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</si>
  <si>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</si>
  <si>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</si>
  <si>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</si>
  <si>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</si>
  <si>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</si>
  <si>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</si>
  <si>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</si>
  <si>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</si>
  <si>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</si>
  <si>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</si>
  <si>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</si>
  <si>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</si>
  <si>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</si>
  <si>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</si>
  <si>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</si>
  <si>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</si>
  <si>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</si>
  <si>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</si>
  <si>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</si>
  <si>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</si>
  <si>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</si>
  <si>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</si>
  <si>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</si>
  <si>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</si>
  <si>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</si>
  <si>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</si>
  <si>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</si>
  <si>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</si>
  <si>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</si>
  <si>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</si>
  <si>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</si>
  <si>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</si>
  <si>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</si>
  <si>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</si>
  <si>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</si>
  <si>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</si>
  <si>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</si>
  <si>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</si>
  <si>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</si>
  <si>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</si>
  <si>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</si>
  <si>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</si>
  <si>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</si>
  <si>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</si>
  <si>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</si>
  <si>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</si>
  <si>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</si>
  <si>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</si>
  <si>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</si>
  <si>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</si>
  <si>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</si>
  <si>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</si>
  <si>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</si>
  <si>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</si>
  <si>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</si>
  <si>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</si>
  <si>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</si>
  <si>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</si>
  <si>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</si>
  <si>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</si>
  <si>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</si>
  <si>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</si>
  <si>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</si>
  <si>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</si>
  <si>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</si>
  <si>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</si>
  <si>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</si>
  <si>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</si>
  <si>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</si>
  <si>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</si>
  <si>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</si>
  <si>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</si>
  <si>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</si>
  <si>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</si>
  <si>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</si>
  <si>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</si>
  <si>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</si>
  <si>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</si>
  <si>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</si>
  <si>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</si>
  <si>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</si>
  <si>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</si>
  <si>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</si>
  <si>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</si>
  <si>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</si>
  <si>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</si>
  <si>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</si>
  <si>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</si>
  <si>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</si>
  <si>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</si>
  <si>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</si>
  <si>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</si>
  <si>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</si>
  <si>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</si>
  <si>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</si>
  <si>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</si>
  <si>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</si>
  <si>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</si>
  <si>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</si>
  <si>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</si>
  <si>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</si>
  <si>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</si>
  <si>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</si>
  <si>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</si>
  <si>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</si>
  <si>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</si>
  <si>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</si>
  <si>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</si>
  <si>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</si>
  <si>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</si>
  <si>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</si>
  <si>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</si>
  <si>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</si>
  <si>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</si>
  <si>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</si>
  <si>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</si>
  <si>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</si>
  <si>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</si>
  <si>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</si>
  <si>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</si>
  <si>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</si>
  <si>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</si>
  <si>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</si>
  <si>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</si>
  <si>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</si>
  <si>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</si>
  <si>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</si>
  <si>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</si>
  <si>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</si>
  <si>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</si>
  <si>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</si>
  <si>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</si>
  <si>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</si>
  <si>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</si>
  <si>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</si>
  <si>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</si>
  <si>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</si>
  <si>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</si>
  <si>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</si>
  <si>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</si>
  <si>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</si>
  <si>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</si>
  <si>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</si>
  <si>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</si>
  <si>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</si>
  <si>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</si>
  <si>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</si>
  <si>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</si>
  <si>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</si>
  <si>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</si>
  <si>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</si>
  <si>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</si>
  <si>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</si>
  <si>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</si>
  <si>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</si>
  <si>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</si>
  <si>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</si>
  <si>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</si>
  <si>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</si>
  <si>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</si>
  <si>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</si>
  <si>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</si>
  <si>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</si>
  <si>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</si>
  <si>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</si>
  <si>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</si>
  <si>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</si>
  <si>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</si>
  <si>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</si>
  <si>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</si>
  <si>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</si>
  <si>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</si>
  <si>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</si>
  <si>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</si>
  <si>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</si>
  <si>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</si>
  <si>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</si>
  <si>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</si>
  <si>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</si>
  <si>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</si>
  <si>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</si>
  <si>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</si>
  <si>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</si>
  <si>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</si>
  <si>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</si>
  <si>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</si>
  <si>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</si>
  <si>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</si>
  <si>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</si>
  <si>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</si>
  <si>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</si>
  <si>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</si>
  <si>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</si>
  <si>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</si>
  <si>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</si>
  <si>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</si>
  <si>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</si>
  <si>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</si>
  <si>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</si>
  <si>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</si>
  <si>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</si>
  <si>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</si>
  <si>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</si>
  <si>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</si>
  <si>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</si>
  <si>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</si>
  <si>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</si>
  <si>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</si>
  <si>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</si>
  <si>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</si>
  <si>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</si>
  <si>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</si>
  <si>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</si>
  <si>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</si>
  <si>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</si>
  <si>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</si>
  <si>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</si>
  <si>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</si>
  <si>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</si>
  <si>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</si>
  <si>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</si>
  <si>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</si>
  <si>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</si>
  <si>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</si>
  <si>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</si>
  <si>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</si>
  <si>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</si>
  <si>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</si>
  <si>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</si>
  <si>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</si>
  <si>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</si>
  <si>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</si>
  <si>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</si>
  <si>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</si>
  <si>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</si>
  <si>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</si>
  <si>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</si>
  <si>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</si>
  <si>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</si>
  <si>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</si>
  <si>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</si>
  <si>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</si>
  <si>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</si>
  <si>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</si>
  <si>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</si>
  <si>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</si>
  <si>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</si>
  <si>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</si>
  <si>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</si>
  <si>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</si>
  <si>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</si>
  <si>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</si>
  <si>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</si>
  <si>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</si>
  <si>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</si>
  <si>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</si>
  <si>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</si>
  <si>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</si>
  <si>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</si>
  <si>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</si>
  <si>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</si>
  <si>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</si>
  <si>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</si>
  <si>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</si>
  <si>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</si>
  <si>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</si>
  <si>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</si>
  <si>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</si>
  <si>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</si>
  <si>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</si>
  <si>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</si>
  <si>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</si>
  <si>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</si>
  <si>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</si>
  <si>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</si>
  <si>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</si>
  <si>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</si>
  <si>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</si>
  <si>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</si>
  <si>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</si>
  <si>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</si>
  <si>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</si>
  <si>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</si>
  <si>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</si>
  <si>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</si>
  <si>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</si>
  <si>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</si>
  <si>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</si>
  <si>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</si>
  <si>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</si>
  <si>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</si>
  <si>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</si>
  <si>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</si>
  <si>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</si>
  <si>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</si>
  <si>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</si>
  <si>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</si>
  <si>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</si>
  <si>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</si>
  <si>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</si>
  <si>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</si>
  <si>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</si>
  <si>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</si>
  <si>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</si>
  <si>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</si>
  <si>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</si>
  <si>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</si>
  <si>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</si>
  <si>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</si>
  <si>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</si>
  <si>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</si>
  <si>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</si>
  <si>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</si>
  <si>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</si>
  <si>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</si>
  <si>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</si>
  <si>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</si>
  <si>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</si>
  <si>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</si>
  <si>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</si>
  <si>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</si>
  <si>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</si>
  <si>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</si>
  <si>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</si>
  <si>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</si>
  <si>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</si>
  <si>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</si>
  <si>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</si>
  <si>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</si>
  <si>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</si>
  <si>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</si>
  <si>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</si>
  <si>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</si>
  <si>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</si>
  <si>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</si>
  <si>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</si>
  <si>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</si>
  <si>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</si>
  <si>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</si>
  <si>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</si>
  <si>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</si>
  <si>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</si>
  <si>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</si>
  <si>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</si>
  <si>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</si>
  <si>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</si>
  <si>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</si>
  <si>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</si>
  <si>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</si>
  <si>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</si>
  <si>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</si>
  <si>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</si>
  <si>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</si>
  <si>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</si>
  <si>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</si>
  <si>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</si>
  <si>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</si>
  <si>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</si>
  <si>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</si>
  <si>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</si>
  <si>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</si>
  <si>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</si>
  <si>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</si>
  <si>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</si>
  <si>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</si>
  <si>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</si>
  <si>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</si>
  <si>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</si>
  <si>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</si>
  <si>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</si>
  <si>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</si>
  <si>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</si>
  <si>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</si>
  <si>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</si>
  <si>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</si>
  <si>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</si>
  <si>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</si>
  <si>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</si>
  <si>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</si>
  <si>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</si>
  <si>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</si>
  <si>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</si>
  <si>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</si>
  <si>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</si>
  <si>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</si>
  <si>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</si>
  <si>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</si>
  <si>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</si>
  <si>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</si>
  <si>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</si>
  <si>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</si>
  <si>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</si>
  <si>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</si>
  <si>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</si>
  <si>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</si>
  <si>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</si>
  <si>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</si>
  <si>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</si>
  <si>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</si>
  <si>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</si>
  <si>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</si>
  <si>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</si>
  <si>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</si>
  <si>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</si>
  <si>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</si>
  <si>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</si>
  <si>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</si>
  <si>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</si>
  <si>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</si>
  <si>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</si>
  <si>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</si>
  <si>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</si>
  <si>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</si>
  <si>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</si>
  <si>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</si>
  <si>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</si>
  <si>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</si>
  <si>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</si>
  <si>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</si>
  <si>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</si>
  <si>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</si>
  <si>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</si>
  <si>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</si>
  <si>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</si>
  <si>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</si>
  <si>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</si>
  <si>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</si>
  <si>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</si>
  <si>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</si>
  <si>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</si>
  <si>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</si>
  <si>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</si>
  <si>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</si>
  <si>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</si>
  <si>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</si>
  <si>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</si>
  <si>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</si>
  <si>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</si>
  <si>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</si>
  <si>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</si>
  <si>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</si>
  <si>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</si>
  <si>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</si>
  <si>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</si>
  <si>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</si>
  <si>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</si>
  <si>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</si>
  <si>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</si>
  <si>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</si>
  <si>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</si>
  <si>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</si>
  <si>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</si>
  <si>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</si>
  <si>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</si>
  <si>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</si>
  <si>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</si>
  <si>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</si>
  <si>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</si>
  <si>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</si>
  <si>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</si>
  <si>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</si>
  <si>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</si>
  <si>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</si>
  <si>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</si>
  <si>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</si>
  <si>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</si>
  <si>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</si>
  <si>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</si>
  <si>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</si>
  <si>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</si>
  <si>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</si>
  <si>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</si>
  <si>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</si>
  <si>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</si>
  <si>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</si>
  <si>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</si>
  <si>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</si>
  <si>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</si>
  <si>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</si>
  <si>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</si>
  <si>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</si>
  <si>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</si>
  <si>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</si>
  <si>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</si>
  <si>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</si>
  <si>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</si>
  <si>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</si>
  <si>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</si>
  <si>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</si>
  <si>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</si>
  <si>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</si>
  <si>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</si>
  <si>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</si>
  <si>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</si>
  <si>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</si>
  <si>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</si>
  <si>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</si>
  <si>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</si>
  <si>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</si>
  <si>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</si>
  <si>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</si>
  <si>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</si>
  <si>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</si>
  <si>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</si>
  <si>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</si>
  <si>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</si>
  <si>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</si>
  <si>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</si>
  <si>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</si>
  <si>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</si>
  <si>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</si>
  <si>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</si>
  <si>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</si>
  <si>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</si>
  <si>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</si>
  <si>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</si>
  <si>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</si>
  <si>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</si>
  <si>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</si>
  <si>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</si>
  <si>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</si>
  <si>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</si>
  <si>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</si>
  <si>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</si>
  <si>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</si>
  <si>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</si>
  <si>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</si>
  <si>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</si>
  <si>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</si>
  <si>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</si>
  <si>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</si>
  <si>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</si>
  <si>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</si>
  <si>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</si>
  <si>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</si>
  <si>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</si>
  <si>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</si>
  <si>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</si>
  <si>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</si>
  <si>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</si>
  <si>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</si>
  <si>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</si>
  <si>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</si>
  <si>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</si>
  <si>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</si>
  <si>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</si>
  <si>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</si>
  <si>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</si>
  <si>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</si>
  <si>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</si>
  <si>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</si>
  <si>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</si>
  <si>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</si>
  <si>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</si>
  <si>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</si>
  <si>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</si>
  <si>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</si>
  <si>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</si>
  <si>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</si>
  <si>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</si>
  <si>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</si>
  <si>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</si>
  <si>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</si>
  <si>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</si>
  <si>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</si>
  <si>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</si>
  <si>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</si>
  <si>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</si>
  <si>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</si>
  <si>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</si>
  <si>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</si>
  <si>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</si>
  <si>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</si>
  <si>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</si>
  <si>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</si>
  <si>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</si>
  <si>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</si>
  <si>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</si>
  <si>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</si>
  <si>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</si>
  <si>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</si>
  <si>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</si>
  <si>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</si>
  <si>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</si>
  <si>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</si>
  <si>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</si>
  <si>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</si>
  <si>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</si>
  <si>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</si>
  <si>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</si>
  <si>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</si>
  <si>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</si>
  <si>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</si>
  <si>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</si>
  <si>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</si>
  <si>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</si>
  <si>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</si>
  <si>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</si>
  <si>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</si>
  <si>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</si>
  <si>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</si>
  <si>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</si>
  <si>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</si>
  <si>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</si>
  <si>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</si>
  <si>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</si>
  <si>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</si>
  <si>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</si>
  <si>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</si>
  <si>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</si>
  <si>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</si>
  <si>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</si>
  <si>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</si>
  <si>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</si>
  <si>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</si>
  <si>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</si>
  <si>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</si>
  <si>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</si>
  <si>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</si>
  <si>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</si>
  <si>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</si>
  <si>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</si>
  <si>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</si>
  <si>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</si>
  <si>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</si>
  <si>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</si>
  <si>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</si>
  <si>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</si>
  <si>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</si>
  <si>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</si>
  <si>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</si>
  <si>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</si>
  <si>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</si>
  <si>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</si>
  <si>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</si>
  <si>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</si>
  <si>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</si>
  <si>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</si>
  <si>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</si>
  <si>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</si>
  <si>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</si>
  <si>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</si>
  <si>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</si>
  <si>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</si>
  <si>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</si>
  <si>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</si>
  <si>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</si>
  <si>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</si>
  <si>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</si>
  <si>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</si>
  <si>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</si>
  <si>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</si>
  <si>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</si>
  <si>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</si>
  <si>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</si>
  <si>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</si>
  <si>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</si>
  <si>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</si>
  <si>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</si>
  <si>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</si>
  <si>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</si>
  <si>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</si>
  <si>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</si>
  <si>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</si>
  <si>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</si>
  <si>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</si>
  <si>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</si>
  <si>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</si>
  <si>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</si>
  <si>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</si>
  <si>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</si>
  <si>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</si>
  <si>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</si>
  <si>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</si>
  <si>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</si>
  <si>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</si>
  <si>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</si>
  <si>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</si>
  <si>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</si>
  <si>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</si>
  <si>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</si>
  <si>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</si>
  <si>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</si>
  <si>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</si>
  <si>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</si>
  <si>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</si>
  <si>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</si>
  <si>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</si>
  <si>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</si>
  <si>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</si>
  <si>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</si>
  <si>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</si>
  <si>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</si>
  <si>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</si>
  <si>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</si>
  <si>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</si>
  <si>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</si>
  <si>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</si>
  <si>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</si>
  <si>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</si>
  <si>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</si>
  <si>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</si>
  <si>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</si>
  <si>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</si>
  <si>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</si>
  <si>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</si>
  <si>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</si>
  <si>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</si>
  <si>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</si>
  <si>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</si>
  <si>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</si>
  <si>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</si>
  <si>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</si>
  <si>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</si>
  <si>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</si>
  <si>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</si>
  <si>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</si>
  <si>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</si>
  <si>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</si>
  <si>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</si>
  <si>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</si>
  <si>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</si>
  <si>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</si>
  <si>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</si>
  <si>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</si>
  <si>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</si>
  <si>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</si>
  <si>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</si>
  <si>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</si>
  <si>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</si>
  <si>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</si>
  <si>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</si>
  <si>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</si>
  <si>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</si>
  <si>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</si>
  <si>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</si>
  <si>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</si>
  <si>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</si>
  <si>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</si>
  <si>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</si>
  <si>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</si>
  <si>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</si>
  <si>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</si>
  <si>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</si>
  <si>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</si>
  <si>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</si>
  <si>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</si>
  <si>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</si>
  <si>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</si>
  <si>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</si>
  <si>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</si>
  <si>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</si>
  <si>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</si>
  <si>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</si>
  <si>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</si>
  <si>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</si>
  <si>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</si>
  <si>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</si>
  <si>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</si>
  <si>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</si>
  <si>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</si>
  <si>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</si>
  <si>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</si>
  <si>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</si>
  <si>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</si>
  <si>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</si>
  <si>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</si>
  <si>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</si>
  <si>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</si>
  <si>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</si>
  <si>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</si>
  <si>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</si>
  <si>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</si>
  <si>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</si>
  <si>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</si>
  <si>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</si>
  <si>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</si>
  <si>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</si>
  <si>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</si>
  <si>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</si>
  <si>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</si>
  <si>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</si>
  <si>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</si>
  <si>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</si>
  <si>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</si>
  <si>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</si>
  <si>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</si>
  <si>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</si>
  <si>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</si>
  <si>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</si>
  <si>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</si>
  <si>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</si>
  <si>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</si>
  <si>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</si>
  <si>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</si>
  <si>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</si>
  <si>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</si>
  <si>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</si>
  <si>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</si>
  <si>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</si>
  <si>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</si>
  <si>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</si>
  <si>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</si>
  <si>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</si>
  <si>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</si>
  <si>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</si>
  <si>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</si>
  <si>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</si>
  <si>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</si>
  <si>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</si>
  <si>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</si>
  <si>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</si>
  <si>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</si>
  <si>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</si>
  <si>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</si>
  <si>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</si>
  <si>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</si>
  <si>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</si>
  <si>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</si>
  <si>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</si>
  <si>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</si>
  <si>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</si>
  <si>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</si>
  <si>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</si>
  <si>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</si>
  <si>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</si>
  <si>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</si>
  <si>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</si>
  <si>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</si>
  <si>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</si>
  <si>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</si>
  <si>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</si>
  <si>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</si>
  <si>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</si>
  <si>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</si>
  <si>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</si>
  <si>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</si>
  <si>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</si>
  <si>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</si>
  <si>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</si>
  <si>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</si>
  <si>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</si>
  <si>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</si>
  <si>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</si>
  <si>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</si>
  <si>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</si>
  <si>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</si>
  <si>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</si>
  <si>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</si>
  <si>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</si>
  <si>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</si>
  <si>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</si>
  <si>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</si>
  <si>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</si>
  <si>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</si>
  <si>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</si>
  <si>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</si>
  <si>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</si>
  <si>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</si>
  <si>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</si>
  <si>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</si>
  <si>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</si>
  <si>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</si>
  <si>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</si>
  <si>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</si>
  <si>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</si>
  <si>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</si>
  <si>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</si>
  <si>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</si>
  <si>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</si>
  <si>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</si>
  <si>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</si>
  <si>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</si>
  <si>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</si>
  <si>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</si>
  <si>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</si>
  <si>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</si>
  <si>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</si>
  <si>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</si>
  <si>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</si>
  <si>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</si>
  <si>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</si>
  <si>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</si>
  <si>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</si>
  <si>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</si>
  <si>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</si>
  <si>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</si>
  <si>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</si>
  <si>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</si>
  <si>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</si>
  <si>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</si>
  <si>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</si>
  <si>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</si>
  <si>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</si>
  <si>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</si>
  <si>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</si>
  <si>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</si>
  <si>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</si>
  <si>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</si>
  <si>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</si>
  <si>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</si>
  <si>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</si>
  <si>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</si>
  <si>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</si>
  <si>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</si>
  <si>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</si>
  <si>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</si>
  <si>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</si>
  <si>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</si>
  <si>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</si>
  <si>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</si>
  <si>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</si>
  <si>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</si>
  <si>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</si>
  <si>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</si>
  <si>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</si>
  <si>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</si>
  <si>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</si>
  <si>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</si>
  <si>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</si>
  <si>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</si>
  <si>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</si>
  <si>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</si>
  <si>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</si>
  <si>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</si>
  <si>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</si>
  <si>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</si>
  <si>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</si>
  <si>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</si>
  <si>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</si>
  <si>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</si>
  <si>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</si>
  <si>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</si>
  <si>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</si>
  <si>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</si>
  <si>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</si>
  <si>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</si>
  <si>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</si>
  <si>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</si>
  <si>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</si>
  <si>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</si>
  <si>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</si>
  <si>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</si>
  <si>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</si>
  <si>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</si>
  <si>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</si>
  <si>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</si>
  <si>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</si>
  <si>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</si>
  <si>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</si>
  <si>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</si>
  <si>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</si>
  <si>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</si>
  <si>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</si>
  <si>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</si>
  <si>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</si>
  <si>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</si>
  <si>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</si>
  <si>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</si>
  <si>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</si>
  <si>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</si>
  <si>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</si>
  <si>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</si>
  <si>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</si>
  <si>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</si>
  <si>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</si>
  <si>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</si>
  <si>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</si>
  <si>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</si>
  <si>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</si>
  <si>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</si>
  <si>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</si>
  <si>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</si>
  <si>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</si>
  <si>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</si>
  <si>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</si>
  <si>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</si>
  <si>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</si>
  <si>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</si>
  <si>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</si>
  <si>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</si>
  <si>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</si>
  <si>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</si>
  <si>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</si>
  <si>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</si>
  <si>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</si>
  <si>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</si>
  <si>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</si>
  <si>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</si>
  <si>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</si>
  <si>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</si>
  <si>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</si>
  <si>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</si>
  <si>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</si>
  <si>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</si>
  <si>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</si>
  <si>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</si>
  <si>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</si>
  <si>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</si>
  <si>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</si>
  <si>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</si>
  <si>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</si>
  <si>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</si>
  <si>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</si>
  <si>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</si>
  <si>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</si>
  <si>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</si>
  <si>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</si>
  <si>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</si>
  <si>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</si>
  <si>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</si>
  <si>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</si>
  <si>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</si>
  <si>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</si>
  <si>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</si>
  <si>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</si>
  <si>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</si>
  <si>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</si>
  <si>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</si>
  <si>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</si>
  <si>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</si>
  <si>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</si>
  <si>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</si>
  <si>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</si>
  <si>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</si>
  <si>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</si>
  <si>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</si>
  <si>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</si>
  <si>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</si>
  <si>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</si>
  <si>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</si>
  <si>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</si>
  <si>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</si>
  <si>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</si>
  <si>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</si>
  <si>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</si>
  <si>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</si>
  <si>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</si>
  <si>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</si>
  <si>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</si>
  <si>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</si>
  <si>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</si>
  <si>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</si>
  <si>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</si>
  <si>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</si>
  <si>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</si>
  <si>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</si>
  <si>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</si>
  <si>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</si>
  <si>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</si>
  <si>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</si>
  <si>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</si>
  <si>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</si>
  <si>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</si>
  <si>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</si>
  <si>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</si>
  <si>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</si>
  <si>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</si>
  <si>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</si>
  <si>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</si>
  <si>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</si>
  <si>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</si>
  <si>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</si>
  <si>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</si>
  <si>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</si>
  <si>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</si>
  <si>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</si>
  <si>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</si>
  <si>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</si>
  <si>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</si>
  <si>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</si>
  <si>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</si>
  <si>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</si>
  <si>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</si>
  <si>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</si>
  <si>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</si>
  <si>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</si>
  <si>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</si>
  <si>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</si>
  <si>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</si>
  <si>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</si>
  <si>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</si>
  <si>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</si>
  <si>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</si>
  <si>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</si>
  <si>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</si>
  <si>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</si>
  <si>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</si>
  <si>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</si>
  <si>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</si>
  <si>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</si>
  <si>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</si>
  <si>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</si>
  <si>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</si>
  <si>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</si>
  <si>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</si>
  <si>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</si>
  <si>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</si>
  <si>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</si>
  <si>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</si>
  <si>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</si>
  <si>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</si>
  <si>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</si>
  <si>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</si>
  <si>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</si>
  <si>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</si>
  <si>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</si>
  <si>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</si>
  <si>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</si>
  <si>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</si>
  <si>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</si>
  <si>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</si>
  <si>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</si>
  <si>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</si>
  <si>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</si>
  <si>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</si>
  <si>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</si>
  <si>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</si>
  <si>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</si>
  <si>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</si>
  <si>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</si>
  <si>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</si>
  <si>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</si>
  <si>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</si>
  <si>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</si>
  <si>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</si>
  <si>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</si>
  <si>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</si>
  <si>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</si>
  <si>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</si>
  <si>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</si>
  <si>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</si>
  <si>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</si>
  <si>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</si>
  <si>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</si>
  <si>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</si>
  <si>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</si>
  <si>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</si>
  <si>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</si>
  <si>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</si>
  <si>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</si>
  <si>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</si>
  <si>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</si>
  <si>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</si>
  <si>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</si>
  <si>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</si>
  <si>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</si>
  <si>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</si>
  <si>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</si>
  <si>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</si>
  <si>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</si>
  <si>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</si>
  <si>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</si>
  <si>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</si>
  <si>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</si>
  <si>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</si>
  <si>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</si>
  <si>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</si>
  <si>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</si>
  <si>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</si>
  <si>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</si>
  <si>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</si>
  <si>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</si>
  <si>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</si>
  <si>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</si>
  <si>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</si>
  <si>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</si>
  <si>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</si>
  <si>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</si>
  <si>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</si>
  <si>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</si>
  <si>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</si>
  <si>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</si>
  <si>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</si>
  <si>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</si>
  <si>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</si>
  <si>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</si>
  <si>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</si>
  <si>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</si>
  <si>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</si>
  <si>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</si>
  <si>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</si>
  <si>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</si>
  <si>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</si>
  <si>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</si>
  <si>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</si>
  <si>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</si>
  <si>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</si>
  <si>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</si>
  <si>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</si>
  <si>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</si>
  <si>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</si>
  <si>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</si>
  <si>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</si>
  <si>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</si>
  <si>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</si>
  <si>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</si>
  <si>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</si>
  <si>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</si>
  <si>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</si>
  <si>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</si>
  <si>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</si>
  <si>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</si>
  <si>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</si>
  <si>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</si>
  <si>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</si>
  <si>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</si>
  <si>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</si>
  <si>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</si>
  <si>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</si>
  <si>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</si>
  <si>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</si>
  <si>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</si>
  <si>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</si>
  <si>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</si>
  <si>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</si>
  <si>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</si>
  <si>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</si>
  <si>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</si>
  <si>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</si>
  <si>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</si>
  <si>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</si>
  <si>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</si>
  <si>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</si>
  <si>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</si>
  <si>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</si>
  <si>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</si>
  <si>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</si>
  <si>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</si>
  <si>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</si>
  <si>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</si>
  <si>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</si>
  <si>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</si>
  <si>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</si>
  <si>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</si>
  <si>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</si>
  <si>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</si>
  <si>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</si>
  <si>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</si>
  <si>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</si>
  <si>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</si>
  <si>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</si>
  <si>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</si>
  <si>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</si>
  <si>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</si>
  <si>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</si>
  <si>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</si>
  <si>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</si>
  <si>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</si>
  <si>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</si>
  <si>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</si>
  <si>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</si>
  <si>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</si>
  <si>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</si>
  <si>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</si>
  <si>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</si>
  <si>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</si>
  <si>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</si>
  <si>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</si>
  <si>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</si>
  <si>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</si>
  <si>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</si>
  <si>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</si>
  <si>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</si>
  <si>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</si>
  <si>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</si>
  <si>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</si>
  <si>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</si>
  <si>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</si>
  <si>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</si>
  <si>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</si>
  <si>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</si>
  <si>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</si>
  <si>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</si>
  <si>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</si>
  <si>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</si>
  <si>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</si>
  <si>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</si>
  <si>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</si>
  <si>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</si>
  <si>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</si>
  <si>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</si>
  <si>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</si>
  <si>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</si>
  <si>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</si>
  <si>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</si>
  <si>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</si>
  <si>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</si>
  <si>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</si>
  <si>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</si>
  <si>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</si>
  <si>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</si>
  <si>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</si>
  <si>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</si>
  <si>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</si>
  <si>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</si>
  <si>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</si>
  <si>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</si>
  <si>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</si>
  <si>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</si>
  <si>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</si>
  <si>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</si>
  <si>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</si>
  <si>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</si>
  <si>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</si>
  <si>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</si>
  <si>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</si>
  <si>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</si>
  <si>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</si>
  <si>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</si>
  <si>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</si>
  <si>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</si>
  <si>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</si>
  <si>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</si>
  <si>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</si>
  <si>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</si>
  <si>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</si>
  <si>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</si>
  <si>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</si>
  <si>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</si>
  <si>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</si>
  <si>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</si>
  <si>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</si>
  <si>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</si>
  <si>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</si>
  <si>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</si>
  <si>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</si>
  <si>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</si>
  <si>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</si>
  <si>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</si>
  <si>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</si>
  <si>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</si>
  <si>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</si>
  <si>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</si>
  <si>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</si>
  <si>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</si>
  <si>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</si>
  <si>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</si>
  <si>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</si>
  <si>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</si>
  <si>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</si>
  <si>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</si>
  <si>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</si>
  <si>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</si>
  <si>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</si>
  <si>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</si>
  <si>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</si>
  <si>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</si>
  <si>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</si>
  <si>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</si>
  <si>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</si>
  <si>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</si>
  <si>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</si>
  <si>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</si>
  <si>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</si>
  <si>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</si>
  <si>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</si>
  <si>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</si>
  <si>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</si>
  <si>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</si>
  <si>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</si>
  <si>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</si>
  <si>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</si>
  <si>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</si>
  <si>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</si>
  <si>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</si>
  <si>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</si>
  <si>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</si>
  <si>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</si>
  <si>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</si>
  <si>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</si>
  <si>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</si>
  <si>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</si>
  <si>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</si>
  <si>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</si>
  <si>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</si>
  <si>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</si>
  <si>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</si>
  <si>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</si>
  <si>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</si>
  <si>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</si>
  <si>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</si>
  <si>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</si>
  <si>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</si>
  <si>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</si>
  <si>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</si>
  <si>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</si>
  <si>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</si>
  <si>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</si>
  <si>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</si>
  <si>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</si>
  <si>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</si>
  <si>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</si>
  <si>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</si>
  <si>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</si>
  <si>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</si>
  <si>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</si>
  <si>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</si>
  <si>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</si>
  <si>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</si>
  <si>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</si>
  <si>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</si>
  <si>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</si>
  <si>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</si>
  <si>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</si>
  <si>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</si>
  <si>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</si>
  <si>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</si>
  <si>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</si>
  <si>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</si>
  <si>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</si>
  <si>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</si>
  <si>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</si>
  <si>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</si>
  <si>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</si>
  <si>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</si>
  <si>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</si>
  <si>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</si>
  <si>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</si>
  <si>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</si>
  <si>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</si>
  <si>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</si>
  <si>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</si>
  <si>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</si>
  <si>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</si>
  <si>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</si>
  <si>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</si>
  <si>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</si>
  <si>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</si>
  <si>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</si>
  <si>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</si>
  <si>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</si>
  <si>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</si>
  <si>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</si>
  <si>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</si>
  <si>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</si>
  <si>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</si>
  <si>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</si>
  <si>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</si>
  <si>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</si>
  <si>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</si>
  <si>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</si>
  <si>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</si>
  <si>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</si>
  <si>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</si>
  <si>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</si>
  <si>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</si>
  <si>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</si>
  <si>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</si>
  <si>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</si>
  <si>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</si>
  <si>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</si>
  <si>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</si>
  <si>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</si>
  <si>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</si>
  <si>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</si>
  <si>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</si>
  <si>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</si>
  <si>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</si>
  <si>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</si>
  <si>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</si>
  <si>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</si>
  <si>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</si>
  <si>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</si>
  <si>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</si>
  <si>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</si>
  <si>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</si>
  <si>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</si>
  <si>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</si>
  <si>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</si>
  <si>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</si>
  <si>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</si>
  <si>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</si>
  <si>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</si>
  <si>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</si>
  <si>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</si>
  <si>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</si>
  <si>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</si>
  <si>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</si>
  <si>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</si>
  <si>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</si>
  <si>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</si>
  <si>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</si>
  <si>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</si>
  <si>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</si>
  <si>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</si>
  <si>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</si>
  <si>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</si>
  <si>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</si>
  <si>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</si>
  <si>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</si>
  <si>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</si>
  <si>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</si>
  <si>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</si>
  <si>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</si>
  <si>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</si>
  <si>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</si>
  <si>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</si>
  <si>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</si>
  <si>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</si>
  <si>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</si>
  <si>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</si>
  <si>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</si>
  <si>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</si>
  <si>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</si>
  <si>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</si>
  <si>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</si>
  <si>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</si>
  <si>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</si>
  <si>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</si>
  <si>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</si>
  <si>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</si>
  <si>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</si>
  <si>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</si>
  <si>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</si>
  <si>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</si>
  <si>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</si>
  <si>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</si>
  <si>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</si>
  <si>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</si>
  <si>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</si>
  <si>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</si>
  <si>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</si>
  <si>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</si>
  <si>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</si>
  <si>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</si>
  <si>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</si>
  <si>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</si>
  <si>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</si>
  <si>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</si>
  <si>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</si>
  <si>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</si>
  <si>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</si>
  <si>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</si>
  <si>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</si>
  <si>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</si>
  <si>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</si>
  <si>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</si>
  <si>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</si>
  <si>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</si>
  <si>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</si>
  <si>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</si>
  <si>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</si>
  <si>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</si>
  <si>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</si>
  <si>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</si>
  <si>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</si>
  <si>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</si>
  <si>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</si>
  <si>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</si>
  <si>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</si>
  <si>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</si>
  <si>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</si>
  <si>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</si>
  <si>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</si>
  <si>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</si>
  <si>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</si>
  <si>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</si>
  <si>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</si>
  <si>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</si>
  <si>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</si>
  <si>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</si>
  <si>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</si>
  <si>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</si>
  <si>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</si>
  <si>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</si>
  <si>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</si>
  <si>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</si>
  <si>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</si>
  <si>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</si>
  <si>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</si>
  <si>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</si>
  <si>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</si>
  <si>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</si>
  <si>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</si>
  <si>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</si>
  <si>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</si>
  <si>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</si>
  <si>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</si>
  <si>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</si>
  <si>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</si>
  <si>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</si>
  <si>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</si>
  <si>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</si>
  <si>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</si>
  <si>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</si>
  <si>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</si>
  <si>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</si>
  <si>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</si>
  <si>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</si>
  <si>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</si>
  <si>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</si>
  <si>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</si>
  <si>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</si>
  <si>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</si>
  <si>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</si>
  <si>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</si>
  <si>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</si>
  <si>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</si>
  <si>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</si>
  <si>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</si>
  <si>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</si>
  <si>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</si>
  <si>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</si>
  <si>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</si>
  <si>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</si>
  <si>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</si>
  <si>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</si>
  <si>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</si>
  <si>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</si>
  <si>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</si>
  <si>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</si>
  <si>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</si>
  <si>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</si>
  <si>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</si>
  <si>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</si>
  <si>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</si>
  <si>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</si>
  <si>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</si>
  <si>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</si>
  <si>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</si>
  <si>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</si>
  <si>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</si>
  <si>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</si>
  <si>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</si>
  <si>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</si>
  <si>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</si>
  <si>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</si>
  <si>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</si>
  <si>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</si>
  <si>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</si>
  <si>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</si>
  <si>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</si>
  <si>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</si>
  <si>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</si>
  <si>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</si>
  <si>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</si>
  <si>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</si>
  <si>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</si>
  <si>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</si>
  <si>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</si>
  <si>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</si>
  <si>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</si>
  <si>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</si>
  <si>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</si>
  <si>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</si>
  <si>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</si>
  <si>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</si>
  <si>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</si>
  <si>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</si>
  <si>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</si>
  <si>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</si>
  <si>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</si>
  <si>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</si>
  <si>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</si>
  <si>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</si>
  <si>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</si>
  <si>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</si>
  <si>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</si>
  <si>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</si>
  <si>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</si>
  <si>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</si>
  <si>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</si>
  <si>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</si>
  <si>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</si>
  <si>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</si>
  <si>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</si>
  <si>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</si>
  <si>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</si>
  <si>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</si>
  <si>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</si>
  <si>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</si>
  <si>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</si>
  <si>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</si>
  <si>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</si>
  <si>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</si>
  <si>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</si>
  <si>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</si>
  <si>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</si>
  <si>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</si>
  <si>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</si>
  <si>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</si>
  <si>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</si>
  <si>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</si>
  <si>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</si>
  <si>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</si>
  <si>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</si>
  <si>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</si>
  <si>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</si>
  <si>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</si>
  <si>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</si>
  <si>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</si>
  <si>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</si>
  <si>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</si>
  <si>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</si>
  <si>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</si>
  <si>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</si>
  <si>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</si>
  <si>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</si>
  <si>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</si>
  <si>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</si>
  <si>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</si>
  <si>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</si>
  <si>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</si>
  <si>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</si>
  <si>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</si>
  <si>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</si>
  <si>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</si>
  <si>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</si>
  <si>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</si>
  <si>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</si>
  <si>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</si>
  <si>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</si>
  <si>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</si>
  <si>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</si>
  <si>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</si>
  <si>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</si>
  <si>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</si>
  <si>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</si>
  <si>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</si>
  <si>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</si>
  <si>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</si>
  <si>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</si>
  <si>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</si>
  <si>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</si>
  <si>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</si>
  <si>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</si>
  <si>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</si>
  <si>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</si>
  <si>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</si>
  <si>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</si>
  <si>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</si>
  <si>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</si>
  <si>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</si>
  <si>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</si>
  <si>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</si>
  <si>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</si>
  <si>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</si>
  <si>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</si>
  <si>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</si>
  <si>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</si>
  <si>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</si>
  <si>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</si>
  <si>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</si>
  <si>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</si>
  <si>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</si>
  <si>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</si>
  <si>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</si>
  <si>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</si>
  <si>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</si>
  <si>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</si>
  <si>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</si>
  <si>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</si>
  <si>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</si>
  <si>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</si>
  <si>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</si>
  <si>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</si>
  <si>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</si>
  <si>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</si>
  <si>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</si>
  <si>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</si>
  <si>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</si>
  <si>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</si>
  <si>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</si>
  <si>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</si>
  <si>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</si>
  <si>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</si>
  <si>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</si>
  <si>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</si>
  <si>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</si>
  <si>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</si>
  <si>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</si>
  <si>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</si>
  <si>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</si>
  <si>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</si>
  <si>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</si>
  <si>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</si>
  <si>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</si>
  <si>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</si>
  <si>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</si>
  <si>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</si>
  <si>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</si>
  <si>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</si>
  <si>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</si>
  <si>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</si>
  <si>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</si>
  <si>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</si>
  <si>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</si>
  <si>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</si>
  <si>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</si>
  <si>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</si>
  <si>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</si>
  <si>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</si>
  <si>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</si>
  <si>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</si>
  <si>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</si>
  <si>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</si>
  <si>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</si>
  <si>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</si>
  <si>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</si>
  <si>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</si>
  <si>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</si>
  <si>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</si>
  <si>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</si>
  <si>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</si>
  <si>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</si>
  <si>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</si>
  <si>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</si>
  <si>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</si>
  <si>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</si>
  <si>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</si>
  <si>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</si>
  <si>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</si>
  <si>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</si>
  <si>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</si>
  <si>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</si>
  <si>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</si>
  <si>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</si>
  <si>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</si>
  <si>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</si>
  <si>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</si>
  <si>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</si>
  <si>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</si>
  <si>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</si>
  <si>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</si>
  <si>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</si>
  <si>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</si>
  <si>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</si>
  <si>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</si>
  <si>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</si>
  <si>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</si>
  <si>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</si>
  <si>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</si>
  <si>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</si>
  <si>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</si>
  <si>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</si>
  <si>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</si>
  <si>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</si>
  <si>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</si>
  <si>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</si>
  <si>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</si>
  <si>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</si>
  <si>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</si>
  <si>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</si>
  <si>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</si>
  <si>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</si>
  <si>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</si>
  <si>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</si>
  <si>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</si>
  <si>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</si>
  <si>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</si>
  <si>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</si>
  <si>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</si>
  <si>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</si>
  <si>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</si>
  <si>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</si>
  <si>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</si>
  <si>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</si>
  <si>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</si>
  <si>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</si>
  <si>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</si>
  <si>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</si>
  <si>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</si>
  <si>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</si>
  <si>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</si>
  <si>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</si>
  <si>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</si>
  <si>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</si>
  <si>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</si>
  <si>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</si>
  <si>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</si>
  <si>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</si>
  <si>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</si>
  <si>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</si>
  <si>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</si>
  <si>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</si>
  <si>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</si>
  <si>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</si>
  <si>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</si>
  <si>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</si>
  <si>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</si>
  <si>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</si>
  <si>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</si>
  <si>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</si>
  <si>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</si>
  <si>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</si>
  <si>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</si>
  <si>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</si>
  <si>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</si>
  <si>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</si>
  <si>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</si>
  <si>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</si>
  <si>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</si>
  <si>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</si>
  <si>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</si>
  <si>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</si>
  <si>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</si>
  <si>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</si>
  <si>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</si>
  <si>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</si>
  <si>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</si>
  <si>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</si>
  <si>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</si>
  <si>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</si>
  <si>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</si>
  <si>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</si>
  <si>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</si>
  <si>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</si>
  <si>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</si>
  <si>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</si>
  <si>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</si>
  <si>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</si>
  <si>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</si>
  <si>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</si>
  <si>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</si>
  <si>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</si>
  <si>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</si>
  <si>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</si>
  <si>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</si>
  <si>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</si>
  <si>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</si>
  <si>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</si>
  <si>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</si>
  <si>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</si>
  <si>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</si>
  <si>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</si>
  <si>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</si>
  <si>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</si>
  <si>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</si>
  <si>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</si>
  <si>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</si>
  <si>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</si>
  <si>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</si>
  <si>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</si>
  <si>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</si>
  <si>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</si>
  <si>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</si>
  <si>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</si>
  <si>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</si>
  <si>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</si>
  <si>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</si>
  <si>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</si>
  <si>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</si>
  <si>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</si>
  <si>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</si>
  <si>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</si>
  <si>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</si>
  <si>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</si>
  <si>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</si>
  <si>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</si>
  <si>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</si>
  <si>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</si>
  <si>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</si>
  <si>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</si>
  <si>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</si>
  <si>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</si>
  <si>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</si>
  <si>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</si>
  <si>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</si>
  <si>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</si>
  <si>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</si>
  <si>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</si>
  <si>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</si>
  <si>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</si>
  <si>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</si>
  <si>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</si>
  <si>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</si>
  <si>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</si>
  <si>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</si>
  <si>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</si>
  <si>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</si>
  <si>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</si>
  <si>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</si>
  <si>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</si>
  <si>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</si>
  <si>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</si>
  <si>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</si>
  <si>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</si>
  <si>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</si>
  <si>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</si>
  <si>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</si>
  <si>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</si>
  <si>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</si>
  <si>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</si>
  <si>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</si>
  <si>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</si>
  <si>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</si>
  <si>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</si>
  <si>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</si>
  <si>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</si>
  <si>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</si>
  <si>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</si>
  <si>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</si>
  <si>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</si>
  <si>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</si>
  <si>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</si>
  <si>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</si>
  <si>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</si>
  <si>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</si>
  <si>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</si>
  <si>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</si>
  <si>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</si>
  <si>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</si>
  <si>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</si>
  <si>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</si>
  <si>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</si>
  <si>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</si>
  <si>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</si>
  <si>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</si>
  <si>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</si>
  <si>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</si>
  <si>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</si>
  <si>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</si>
  <si>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</si>
  <si>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</si>
  <si>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</si>
  <si>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</si>
  <si>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</si>
  <si>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</si>
  <si>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</si>
  <si>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</si>
  <si>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</si>
  <si>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</si>
  <si>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</si>
  <si>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</si>
  <si>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</si>
  <si>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</si>
  <si>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</si>
  <si>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</si>
  <si>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</si>
  <si>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</si>
  <si>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</si>
  <si>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</si>
  <si>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</si>
  <si>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</si>
  <si>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</si>
  <si>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</si>
  <si>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</si>
  <si>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</si>
  <si>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</si>
  <si>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</si>
  <si>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</si>
  <si>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</si>
  <si>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</si>
  <si>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</si>
  <si>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</si>
  <si>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</si>
  <si>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</si>
  <si>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</si>
  <si>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</si>
  <si>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</si>
  <si>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</si>
  <si>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</si>
  <si>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</si>
  <si>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</si>
  <si>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</si>
  <si>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</si>
  <si>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</si>
  <si>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</si>
  <si>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</si>
  <si>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</si>
  <si>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</si>
  <si>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</si>
  <si>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</si>
  <si>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</si>
  <si>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</si>
  <si>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</si>
  <si>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</si>
  <si>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</si>
  <si>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</si>
  <si>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</si>
  <si>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</si>
  <si>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</si>
  <si>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</si>
  <si>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</si>
  <si>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</si>
  <si>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</si>
  <si>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</si>
  <si>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</si>
  <si>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</si>
  <si>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</si>
  <si>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</si>
  <si>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</si>
  <si>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</si>
  <si>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</si>
  <si>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</si>
  <si>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</si>
  <si>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</si>
  <si>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</si>
  <si>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</si>
  <si>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</si>
  <si>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</si>
  <si>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</si>
  <si>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</si>
  <si>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</si>
  <si>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</si>
  <si>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</si>
  <si>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</si>
  <si>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</si>
  <si>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</si>
  <si>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</si>
  <si>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</si>
  <si>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</si>
  <si>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</si>
  <si>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</si>
  <si>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</si>
  <si>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</si>
  <si>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</si>
  <si>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</si>
  <si>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</si>
  <si>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</si>
  <si>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</si>
  <si>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</si>
  <si>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</si>
  <si>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</si>
  <si>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</si>
  <si>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</si>
  <si>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</si>
  <si>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</si>
  <si>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</si>
  <si>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</si>
  <si>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</si>
  <si>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</si>
  <si>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</si>
  <si>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</si>
  <si>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</si>
  <si>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</si>
  <si>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</si>
  <si>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</si>
  <si>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</si>
  <si>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</si>
  <si>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</si>
  <si>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</si>
  <si>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</si>
  <si>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</si>
  <si>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</si>
  <si>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</si>
  <si>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</si>
  <si>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</si>
  <si>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</si>
  <si>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</si>
  <si>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</si>
  <si>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</si>
  <si>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</si>
  <si>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</si>
  <si>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</si>
  <si>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</si>
  <si>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</si>
  <si>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</si>
  <si>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</si>
  <si>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</si>
  <si>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</si>
  <si>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</si>
  <si>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</si>
  <si>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</si>
  <si>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</si>
  <si>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</si>
  <si>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</si>
  <si>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</si>
  <si>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</si>
  <si>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</si>
  <si>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</si>
  <si>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</si>
  <si>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</si>
  <si>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</si>
  <si>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</si>
  <si>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</si>
  <si>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</si>
  <si>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</si>
  <si>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</si>
  <si>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</si>
  <si>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</si>
  <si>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</si>
  <si>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</si>
  <si>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</si>
  <si>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</si>
  <si>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</si>
  <si>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</si>
  <si>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</si>
  <si>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</si>
  <si>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</si>
  <si>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</si>
  <si>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</si>
  <si>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</si>
  <si>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</si>
  <si>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</si>
  <si>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</si>
  <si>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</si>
  <si>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</si>
  <si>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</si>
  <si>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</si>
  <si>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</si>
  <si>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</si>
  <si>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</si>
  <si>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</si>
  <si>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</si>
  <si>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</si>
  <si>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</si>
  <si>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</si>
  <si>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</si>
  <si>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</si>
  <si>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</si>
  <si>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</si>
  <si>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</si>
  <si>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</si>
  <si>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</si>
  <si>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</si>
  <si>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</si>
  <si>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</si>
  <si>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</si>
  <si>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</si>
  <si>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</si>
  <si>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</si>
  <si>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</si>
  <si>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</si>
  <si>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</si>
  <si>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</si>
  <si>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</si>
  <si>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</si>
  <si>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</si>
  <si>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</si>
  <si>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</si>
  <si>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</si>
  <si>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</si>
  <si>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</si>
  <si>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</si>
  <si>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</si>
  <si>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</si>
  <si>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</si>
  <si>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</si>
  <si>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</si>
  <si>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</si>
  <si>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</si>
  <si>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</si>
  <si>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</si>
  <si>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</si>
  <si>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</si>
  <si>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</si>
  <si>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</si>
  <si>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</si>
  <si>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</si>
  <si>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</si>
  <si>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</si>
  <si>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</si>
  <si>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</si>
  <si>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</si>
  <si>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</si>
  <si>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</si>
  <si>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</si>
  <si>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</si>
  <si>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</si>
  <si>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</si>
  <si>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</si>
  <si>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</si>
  <si>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</si>
  <si>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</si>
  <si>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</si>
  <si>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</si>
  <si>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</si>
  <si>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</si>
  <si>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</si>
  <si>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</si>
  <si>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</si>
  <si>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</si>
  <si>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</si>
  <si>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</si>
  <si>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</si>
  <si>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</si>
  <si>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</si>
  <si>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</si>
  <si>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</si>
  <si>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</si>
  <si>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</si>
  <si>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</si>
  <si>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</si>
  <si>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</si>
  <si>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</si>
  <si>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</si>
  <si>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</si>
  <si>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</si>
  <si>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</si>
  <si>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</si>
  <si>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</si>
  <si>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</si>
  <si>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</si>
  <si>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</si>
  <si>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</si>
  <si>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</si>
  <si>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</si>
  <si>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</si>
  <si>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</si>
  <si>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</si>
  <si>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</si>
  <si>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</si>
  <si>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</si>
  <si>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</si>
  <si>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</si>
  <si>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</si>
  <si>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</si>
  <si>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</si>
  <si>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</si>
  <si>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</si>
  <si>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</si>
  <si>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</si>
  <si>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</si>
  <si>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</si>
  <si>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</si>
  <si>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</si>
  <si>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</si>
  <si>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</si>
  <si>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</si>
  <si>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</si>
  <si>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</si>
  <si>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</si>
  <si>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</si>
  <si>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</si>
  <si>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</si>
  <si>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</si>
  <si>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</si>
  <si>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</si>
  <si>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</si>
  <si>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</si>
  <si>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</si>
  <si>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</si>
  <si>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</si>
  <si>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</si>
  <si>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</si>
  <si>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</si>
  <si>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</si>
  <si>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</si>
  <si>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</si>
  <si>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</si>
  <si>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</si>
  <si>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</si>
  <si>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</si>
  <si>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</si>
  <si>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</si>
  <si>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</si>
  <si>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</si>
  <si>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</si>
  <si>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</si>
  <si>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</si>
  <si>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</si>
  <si>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</si>
  <si>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</si>
  <si>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</si>
  <si>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</si>
  <si>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</si>
  <si>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</si>
  <si>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</si>
  <si>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</si>
  <si>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</si>
  <si>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</si>
  <si>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</si>
  <si>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</si>
  <si>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</si>
  <si>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</si>
  <si>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</si>
  <si>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</si>
  <si>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</si>
  <si>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</si>
  <si>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</si>
  <si>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</si>
  <si>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</si>
  <si>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</si>
  <si>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</si>
  <si>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</si>
  <si>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</si>
  <si>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</si>
  <si>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</si>
  <si>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</si>
  <si>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</si>
  <si>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</si>
  <si>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</si>
  <si>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</si>
  <si>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</si>
  <si>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</si>
  <si>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</si>
  <si>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</si>
  <si>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</si>
  <si>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</si>
  <si>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</si>
  <si>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</si>
  <si>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</si>
  <si>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</si>
  <si>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</si>
  <si>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</si>
  <si>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</si>
  <si>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</si>
  <si>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</si>
  <si>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</si>
  <si>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</si>
  <si>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</si>
  <si>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</si>
  <si>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</si>
  <si>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</si>
  <si>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</si>
  <si>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</si>
  <si>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</si>
  <si>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</si>
  <si>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</si>
  <si>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</si>
  <si>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</si>
  <si>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</si>
  <si>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</si>
  <si>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</si>
  <si>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</si>
  <si>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</si>
  <si>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</si>
  <si>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</si>
  <si>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</si>
  <si>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</si>
  <si>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</si>
  <si>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</si>
  <si>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</si>
  <si>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</si>
  <si>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</si>
  <si>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</si>
  <si>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</si>
  <si>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</si>
  <si>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</si>
  <si>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</si>
  <si>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</si>
  <si>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</si>
  <si>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</si>
  <si>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</si>
  <si>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</si>
  <si>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</si>
  <si>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</si>
  <si>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</si>
  <si>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</si>
  <si>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</si>
  <si>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</si>
  <si>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</si>
  <si>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</si>
  <si>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</si>
  <si>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</si>
  <si>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</si>
  <si>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</si>
  <si>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</si>
  <si>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</si>
  <si>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</si>
  <si>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</si>
  <si>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</si>
  <si>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</si>
  <si>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</si>
  <si>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</si>
  <si>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</si>
  <si>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</si>
  <si>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</si>
  <si>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</si>
  <si>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</si>
  <si>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</si>
  <si>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</si>
  <si>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</si>
  <si>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</si>
  <si>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</si>
  <si>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</si>
  <si>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</si>
  <si>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</si>
  <si>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</si>
  <si>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</si>
  <si>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</si>
  <si>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</si>
  <si>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</si>
  <si>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</si>
  <si>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</si>
  <si>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</si>
  <si>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</si>
  <si>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</si>
  <si>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</si>
  <si>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</si>
  <si>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</si>
  <si>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</si>
  <si>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</si>
  <si>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</si>
  <si>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</si>
  <si>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</si>
  <si>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</si>
  <si>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</si>
  <si>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</si>
  <si>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</si>
  <si>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</si>
  <si>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</si>
  <si>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</si>
  <si>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</si>
  <si>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</si>
  <si>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</si>
  <si>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</si>
  <si>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</si>
  <si>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</si>
  <si>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</si>
  <si>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</si>
  <si>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</si>
  <si>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</si>
  <si>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</si>
  <si>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</si>
  <si>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</si>
  <si>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</si>
  <si>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</si>
  <si>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</si>
  <si>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</si>
  <si>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</si>
  <si>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</si>
  <si>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</si>
  <si>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</si>
  <si>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</si>
  <si>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</si>
  <si>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</si>
  <si>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</si>
  <si>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</si>
  <si>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</si>
  <si>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</si>
  <si>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</si>
  <si>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</si>
  <si>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</si>
  <si>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</si>
  <si>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</si>
  <si>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</si>
  <si>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</si>
  <si>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</si>
  <si>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</si>
  <si>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</si>
  <si>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</si>
  <si>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</si>
  <si>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</si>
  <si>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</si>
  <si>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</si>
  <si>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</si>
  <si>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</si>
  <si>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</si>
  <si>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</si>
  <si>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</si>
  <si>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</si>
  <si>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</si>
  <si>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</si>
  <si>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</si>
  <si>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</si>
  <si>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</si>
  <si>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</si>
  <si>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</si>
  <si>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</si>
  <si>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</si>
  <si>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</si>
  <si>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</si>
  <si>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</si>
  <si>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</si>
  <si>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</si>
  <si>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</si>
  <si>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</si>
  <si>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</si>
  <si>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</si>
  <si>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</si>
  <si>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</si>
  <si>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</si>
  <si>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</si>
  <si>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</si>
  <si>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</si>
  <si>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</si>
  <si>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</si>
  <si>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</si>
  <si>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</si>
  <si>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</si>
  <si>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</si>
  <si>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</si>
  <si>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</si>
  <si>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</si>
  <si>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</si>
  <si>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</si>
  <si>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</si>
  <si>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</si>
  <si>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</si>
  <si>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</si>
  <si>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</si>
  <si>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</si>
  <si>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</si>
  <si>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</si>
  <si>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</si>
  <si>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</si>
  <si>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</si>
  <si>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</si>
  <si>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</si>
  <si>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</si>
  <si>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</si>
  <si>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</si>
  <si>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</si>
  <si>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</si>
  <si>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</si>
  <si>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</si>
  <si>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</si>
  <si>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</si>
  <si>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</si>
  <si>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</si>
  <si>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</si>
  <si>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</si>
  <si>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</si>
  <si>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</si>
  <si>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</si>
  <si>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</si>
  <si>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</si>
  <si>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</si>
  <si>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</si>
  <si>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</si>
  <si>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</si>
  <si>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</si>
  <si>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</si>
  <si>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</si>
  <si>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</si>
  <si>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</si>
  <si>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</si>
  <si>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</si>
  <si>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</si>
  <si>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</si>
  <si>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</si>
  <si>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</si>
  <si>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</si>
  <si>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</si>
  <si>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</si>
  <si>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</si>
  <si>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</si>
  <si>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</si>
  <si>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</si>
  <si>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</si>
  <si>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</si>
  <si>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</si>
  <si>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</si>
  <si>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</si>
  <si>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</si>
  <si>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</si>
  <si>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</si>
  <si>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</si>
  <si>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</si>
  <si>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</si>
  <si>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</si>
  <si>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</si>
  <si>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</si>
  <si>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</si>
  <si>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</si>
  <si>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</si>
  <si>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</si>
  <si>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</si>
  <si>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</si>
  <si>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</si>
  <si>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</si>
  <si>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</si>
  <si>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</si>
  <si>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</si>
  <si>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</si>
  <si>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</si>
  <si>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</si>
  <si>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</si>
  <si>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</si>
  <si>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</si>
  <si>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</si>
  <si>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</si>
  <si>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</si>
  <si>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</si>
  <si>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</si>
  <si>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</si>
  <si>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</si>
  <si>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</si>
  <si>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</si>
  <si>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</si>
  <si>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</si>
  <si>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</si>
  <si>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</si>
  <si>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</si>
  <si>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</si>
  <si>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</si>
  <si>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</si>
  <si>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</si>
  <si>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</si>
  <si>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</si>
  <si>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</si>
  <si>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</si>
  <si>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</si>
  <si>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</si>
  <si>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</si>
  <si>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</si>
  <si>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</si>
  <si>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</si>
  <si>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</si>
  <si>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</si>
  <si>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</si>
  <si>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</si>
  <si>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</si>
  <si>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</si>
  <si>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</si>
  <si>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</si>
  <si>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</si>
  <si>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</si>
  <si>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</si>
  <si>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</si>
  <si>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</si>
  <si>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</si>
  <si>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</si>
  <si>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</si>
  <si>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</si>
  <si>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</si>
  <si>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</si>
  <si>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</si>
  <si>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</si>
  <si>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</si>
  <si>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</si>
  <si>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</si>
  <si>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</si>
  <si>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</si>
  <si>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</si>
  <si>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</si>
  <si>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</si>
  <si>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</si>
  <si>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</si>
  <si>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</si>
  <si>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</si>
  <si>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</si>
  <si>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</si>
  <si>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</si>
  <si>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</si>
  <si>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</si>
  <si>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</si>
  <si>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</si>
  <si>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</si>
  <si>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</si>
  <si>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</si>
  <si>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</si>
  <si>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</si>
  <si>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</si>
  <si>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</si>
  <si>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</si>
  <si>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</si>
  <si>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</si>
  <si>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</si>
  <si>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</si>
  <si>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</si>
  <si>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</si>
  <si>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</si>
  <si>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</si>
  <si>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</si>
  <si>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</si>
  <si>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</si>
  <si>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</si>
  <si>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</si>
  <si>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</si>
  <si>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</si>
  <si>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</si>
  <si>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</si>
  <si>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</si>
  <si>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</si>
  <si>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</si>
  <si>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</si>
  <si>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</si>
  <si>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</si>
  <si>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</si>
  <si>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</si>
  <si>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</si>
  <si>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</si>
  <si>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</si>
  <si>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</si>
  <si>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</si>
  <si>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</si>
  <si>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</si>
  <si>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</si>
  <si>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</si>
  <si>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</si>
  <si>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</si>
  <si>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</si>
  <si>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</si>
  <si>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</si>
  <si>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</si>
  <si>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</si>
  <si>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</si>
  <si>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</si>
  <si>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</si>
  <si>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</si>
  <si>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</si>
  <si>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</si>
  <si>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</si>
  <si>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</si>
  <si>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</si>
  <si>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</si>
  <si>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</si>
  <si>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</si>
  <si>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</si>
  <si>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</si>
  <si>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</si>
  <si>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</si>
  <si>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</si>
  <si>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</si>
  <si>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</si>
  <si>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</si>
  <si>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</si>
  <si>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</si>
  <si>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</si>
  <si>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</si>
  <si>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</si>
  <si>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</si>
  <si>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</si>
  <si>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</si>
  <si>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</si>
  <si>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</si>
  <si>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</si>
  <si>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</si>
  <si>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</si>
  <si>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</si>
  <si>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</si>
  <si>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</si>
  <si>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</si>
  <si>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</si>
  <si>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</si>
  <si>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</si>
  <si>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</si>
  <si>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</si>
  <si>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</si>
  <si>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</si>
  <si>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</si>
  <si>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</si>
  <si>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</si>
  <si>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</si>
  <si>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</si>
  <si>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</si>
  <si>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</si>
  <si>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</si>
  <si>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</si>
  <si>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</si>
  <si>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</si>
  <si>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</si>
  <si>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</si>
  <si>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</si>
  <si>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</si>
  <si>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</si>
  <si>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</si>
  <si>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</si>
  <si>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</si>
  <si>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</si>
  <si>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</si>
  <si>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</si>
  <si>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</si>
  <si>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</si>
  <si>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</si>
  <si>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</si>
  <si>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</si>
  <si>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</si>
  <si>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</si>
  <si>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</si>
  <si>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</si>
  <si>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</si>
  <si>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</si>
  <si>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</si>
  <si>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</si>
  <si>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</si>
  <si>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</si>
  <si>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</si>
  <si>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</si>
  <si>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</si>
  <si>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</si>
  <si>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</si>
  <si>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</si>
  <si>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</si>
  <si>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</si>
  <si>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</si>
  <si>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</si>
  <si>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</si>
  <si>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</si>
  <si>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</si>
  <si>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</si>
  <si>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</si>
  <si>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</si>
  <si>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</si>
  <si>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</si>
  <si>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</si>
  <si>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</si>
  <si>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</si>
  <si>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</si>
  <si>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</si>
  <si>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</si>
  <si>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</si>
  <si>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</si>
  <si>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</si>
  <si>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</si>
  <si>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</si>
  <si>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</si>
  <si>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</si>
  <si>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</si>
  <si>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</si>
  <si>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</si>
  <si>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</si>
  <si>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</si>
  <si>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</si>
  <si>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</si>
  <si>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</si>
  <si>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</si>
  <si>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</si>
  <si>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</si>
  <si>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</si>
  <si>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</si>
  <si>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</si>
  <si>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</si>
  <si>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</si>
  <si>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</si>
  <si>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</si>
  <si>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</si>
  <si>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</si>
  <si>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</si>
  <si>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</si>
  <si>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</si>
  <si>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</si>
  <si>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</si>
  <si>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</si>
  <si>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</si>
  <si>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</si>
  <si>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</si>
  <si>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</si>
  <si>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</si>
  <si>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</si>
  <si>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</si>
  <si>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</si>
  <si>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</si>
  <si>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</si>
  <si>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</si>
  <si>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</si>
  <si>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</si>
  <si>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</si>
  <si>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</si>
  <si>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</si>
  <si>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</si>
  <si>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</si>
  <si>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</si>
  <si>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</si>
  <si>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</si>
  <si>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</si>
  <si>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</si>
  <si>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</si>
  <si>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</si>
  <si>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</si>
  <si>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</si>
  <si>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</si>
  <si>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</si>
  <si>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</si>
  <si>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</si>
  <si>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</si>
  <si>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</si>
  <si>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</si>
  <si>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</si>
  <si>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</si>
  <si>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</si>
  <si>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</si>
  <si>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</si>
  <si>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</si>
  <si>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</si>
  <si>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</si>
  <si>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</si>
  <si>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</si>
  <si>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</si>
  <si>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</si>
  <si>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</si>
  <si>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</si>
  <si>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</si>
  <si>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</si>
  <si>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</si>
  <si>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</si>
  <si>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</si>
  <si>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</si>
  <si>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</si>
  <si>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</si>
  <si>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</si>
  <si>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</si>
  <si>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</si>
  <si>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</si>
  <si>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</si>
  <si>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</si>
  <si>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</si>
  <si>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</si>
  <si>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</si>
  <si>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</si>
  <si>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</si>
  <si>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</si>
  <si>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</si>
  <si>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</si>
  <si>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</si>
  <si>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</si>
  <si>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</si>
  <si>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</si>
  <si>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</si>
  <si>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</si>
  <si>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</si>
  <si>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</si>
  <si>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</si>
  <si>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</si>
  <si>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</si>
  <si>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</si>
  <si>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</si>
  <si>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</si>
  <si>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</si>
  <si>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</si>
  <si>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</si>
  <si>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</si>
  <si>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</si>
  <si>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</si>
  <si>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</si>
  <si>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</si>
  <si>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</si>
  <si>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</si>
  <si>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</si>
  <si>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</si>
  <si>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</si>
  <si>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</si>
  <si>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</si>
  <si>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</si>
  <si>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</si>
  <si>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</si>
  <si>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</si>
  <si>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</si>
  <si>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</si>
  <si>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</si>
  <si>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</si>
  <si>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</si>
  <si>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</si>
  <si>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</si>
  <si>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</si>
  <si>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</si>
  <si>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</si>
  <si>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</si>
  <si>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</si>
  <si>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</si>
  <si>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</si>
  <si>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</si>
  <si>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</si>
  <si>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</si>
  <si>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</si>
  <si>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</si>
  <si>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</si>
  <si>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</si>
  <si>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</si>
  <si>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</si>
  <si>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</si>
  <si>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</si>
  <si>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</si>
  <si>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</si>
  <si>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</si>
  <si>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</si>
  <si>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</si>
  <si>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</si>
  <si>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</si>
  <si>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</si>
  <si>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</si>
  <si>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</si>
  <si>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</si>
  <si>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</si>
  <si>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</si>
  <si>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</si>
  <si>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</si>
  <si>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</si>
  <si>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</si>
  <si>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</si>
  <si>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</si>
  <si>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</si>
  <si>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</si>
  <si>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</si>
  <si>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</si>
  <si>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</si>
  <si>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</si>
  <si>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</si>
  <si>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</si>
  <si>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</si>
  <si>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</si>
  <si>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</si>
  <si>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</si>
  <si>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</si>
  <si>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</si>
  <si>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</si>
  <si>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</si>
  <si>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</si>
  <si>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</si>
  <si>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</si>
  <si>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</si>
  <si>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</si>
  <si>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</si>
  <si>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</si>
  <si>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</si>
  <si>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</si>
  <si>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</si>
  <si>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</si>
  <si>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</si>
  <si>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</si>
  <si>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</si>
  <si>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</si>
  <si>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</si>
  <si>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</si>
  <si>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</si>
  <si>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</si>
  <si>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</si>
  <si>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</si>
  <si>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</si>
  <si>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</si>
  <si>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</si>
  <si>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</si>
  <si>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</si>
  <si>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</si>
  <si>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</si>
  <si>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</si>
  <si>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</si>
  <si>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</si>
  <si>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</si>
  <si>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</si>
  <si>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</si>
  <si>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</si>
  <si>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</si>
  <si>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</si>
  <si>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</si>
  <si>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</si>
  <si>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</si>
  <si>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</si>
  <si>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</si>
  <si>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</si>
  <si>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</si>
  <si>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</si>
  <si>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</si>
  <si>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</si>
  <si>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</si>
  <si>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</si>
  <si>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</si>
  <si>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</si>
  <si>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</si>
  <si>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</si>
  <si>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</si>
  <si>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</si>
  <si>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</si>
  <si>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</si>
  <si>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</si>
  <si>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</si>
  <si>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</si>
  <si>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</si>
  <si>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</si>
  <si>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</si>
  <si>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</si>
  <si>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</si>
  <si>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</si>
  <si>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</si>
  <si>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</si>
  <si>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</si>
  <si>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</si>
  <si>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</si>
  <si>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</si>
  <si>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</si>
  <si>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</si>
  <si>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</si>
  <si>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</si>
  <si>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</si>
  <si>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</si>
  <si>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</si>
  <si>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</si>
  <si>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</si>
  <si>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</si>
  <si>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</si>
  <si>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</si>
  <si>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</si>
  <si>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</si>
  <si>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</si>
  <si>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</si>
  <si>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</si>
  <si>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</si>
  <si>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</si>
  <si>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</si>
  <si>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</si>
  <si>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</si>
  <si>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</si>
  <si>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</si>
  <si>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</si>
  <si>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</si>
  <si>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</si>
  <si>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</si>
  <si>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</si>
  <si>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</si>
  <si>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</si>
  <si>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</si>
  <si>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</si>
  <si>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</si>
  <si>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</si>
  <si>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</si>
  <si>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</si>
  <si>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</si>
  <si>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</si>
  <si>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</si>
  <si>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</si>
  <si>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</si>
  <si>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</si>
  <si>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</si>
  <si>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</si>
  <si>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</si>
  <si>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</si>
  <si>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</si>
  <si>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</si>
  <si>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</si>
  <si>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</si>
  <si>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</si>
  <si>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</si>
  <si>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</si>
  <si>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</si>
  <si>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</si>
  <si>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</si>
  <si>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</si>
  <si>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</si>
  <si>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</si>
  <si>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</si>
  <si>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</si>
  <si>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</si>
  <si>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</si>
  <si>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</si>
  <si>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</si>
  <si>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</si>
  <si>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</si>
  <si>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</si>
  <si>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</si>
  <si>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</si>
  <si>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</si>
  <si>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</si>
  <si>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</si>
  <si>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</si>
  <si>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</si>
  <si>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</si>
  <si>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</si>
  <si>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</si>
  <si>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</si>
  <si>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</si>
  <si>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</si>
  <si>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</si>
  <si>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</si>
  <si>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</si>
  <si>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</si>
  <si>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</si>
  <si>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</si>
  <si>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</si>
  <si>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</si>
  <si>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</si>
  <si>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</si>
  <si>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</si>
  <si>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</si>
  <si>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</si>
  <si>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</si>
  <si>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</si>
  <si>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</si>
  <si>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</si>
  <si>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</si>
  <si>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</si>
  <si>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</si>
  <si>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</si>
  <si>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</si>
  <si>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</si>
  <si>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</si>
  <si>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</si>
  <si>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</si>
  <si>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</si>
  <si>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</si>
  <si>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</si>
  <si>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</si>
  <si>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</si>
  <si>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</si>
  <si>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</si>
  <si>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</si>
  <si>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</si>
  <si>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</si>
  <si>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</si>
  <si>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</si>
  <si>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</si>
  <si>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</si>
  <si>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</si>
  <si>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</si>
  <si>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</si>
  <si>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</si>
  <si>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</si>
  <si>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</si>
  <si>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</si>
  <si>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</si>
  <si>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</si>
  <si>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</si>
  <si>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</si>
  <si>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</si>
  <si>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</si>
  <si>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</si>
  <si>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</si>
  <si>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</si>
  <si>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</si>
  <si>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</si>
  <si>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</si>
  <si>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</si>
  <si>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</si>
  <si>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</si>
  <si>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</si>
  <si>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</si>
  <si>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</si>
  <si>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</si>
  <si>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</si>
  <si>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</si>
  <si>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</si>
  <si>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</si>
  <si>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</si>
  <si>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</si>
  <si>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</si>
  <si>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</si>
  <si>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</si>
  <si>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</si>
  <si>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</si>
  <si>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</si>
  <si>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</si>
  <si>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</si>
  <si>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</si>
  <si>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</si>
  <si>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</si>
  <si>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</si>
  <si>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</si>
  <si>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</si>
  <si>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</si>
  <si>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</si>
  <si>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</si>
  <si>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</si>
  <si>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</si>
  <si>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</si>
  <si>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</si>
  <si>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</si>
  <si>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</si>
  <si>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</si>
  <si>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</si>
  <si>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</si>
  <si>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</si>
  <si>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</si>
  <si>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</si>
  <si>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</si>
  <si>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</si>
  <si>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</si>
  <si>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</si>
  <si>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</si>
  <si>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</si>
  <si>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</si>
  <si>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</si>
  <si>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</si>
  <si>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</si>
  <si>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</si>
  <si>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</si>
  <si>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</si>
  <si>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</si>
  <si>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</si>
  <si>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</si>
  <si>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</si>
  <si>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</si>
  <si>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</si>
  <si>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</si>
  <si>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</si>
  <si>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</si>
  <si>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</si>
  <si>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</si>
  <si>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</si>
  <si>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</si>
  <si>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</si>
  <si>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</si>
  <si>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</si>
  <si>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</si>
  <si>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</si>
  <si>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</si>
  <si>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</si>
  <si>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</si>
  <si>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</si>
  <si>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</si>
  <si>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</si>
  <si>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</si>
  <si>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</si>
  <si>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</si>
  <si>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</si>
  <si>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</si>
  <si>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</si>
  <si>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</si>
  <si>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</si>
  <si>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</si>
  <si>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</si>
  <si>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</si>
  <si>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</si>
  <si>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</si>
  <si>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</si>
  <si>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</si>
  <si>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</si>
  <si>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</si>
  <si>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</si>
  <si>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</si>
  <si>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</si>
  <si>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</si>
  <si>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</si>
  <si>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</si>
  <si>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</si>
  <si>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</si>
  <si>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</si>
  <si>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</si>
  <si>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</si>
  <si>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</si>
  <si>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</si>
  <si>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</si>
  <si>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</si>
  <si>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</si>
  <si>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</si>
  <si>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</si>
  <si>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</si>
  <si>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</si>
  <si>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</si>
  <si>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</si>
  <si>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</si>
  <si>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</si>
  <si>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</si>
  <si>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</si>
  <si>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</si>
  <si>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</si>
  <si>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</si>
  <si>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</si>
  <si>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</si>
  <si>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</si>
  <si>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</si>
  <si>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</si>
  <si>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</si>
  <si>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</si>
  <si>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</si>
  <si>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</si>
  <si>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</si>
  <si>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</si>
  <si>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</si>
  <si>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</si>
  <si>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</si>
  <si>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</si>
  <si>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</si>
  <si>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</si>
  <si>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</si>
  <si>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</si>
  <si>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</si>
  <si>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</si>
  <si>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</si>
  <si>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</si>
  <si>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</si>
  <si>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</si>
  <si>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</si>
  <si>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</si>
  <si>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</si>
  <si>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</si>
  <si>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</si>
  <si>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</si>
  <si>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</si>
  <si>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</si>
  <si>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</si>
  <si>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</si>
  <si>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</si>
  <si>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</si>
  <si>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</si>
  <si>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</si>
  <si>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</si>
  <si>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</si>
  <si>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</si>
  <si>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</si>
  <si>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</si>
  <si>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</si>
  <si>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</si>
  <si>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</si>
  <si>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</si>
  <si>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</si>
  <si>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</si>
  <si>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</si>
  <si>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</si>
  <si>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</si>
  <si>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</si>
  <si>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</si>
  <si>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</si>
  <si>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</si>
  <si>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</si>
  <si>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</si>
  <si>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</si>
  <si>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</si>
  <si>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</si>
  <si>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</si>
  <si>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</si>
  <si>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</si>
  <si>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</si>
  <si>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</si>
  <si>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</si>
  <si>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</si>
  <si>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</si>
  <si>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</si>
  <si>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</si>
  <si>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</si>
  <si>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</si>
  <si>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</si>
  <si>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</si>
  <si>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</si>
  <si>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</si>
  <si>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</si>
  <si>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</si>
  <si>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</si>
  <si>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</si>
  <si>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</si>
  <si>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</si>
  <si>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</si>
  <si>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</si>
  <si>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</si>
  <si>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</si>
  <si>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</si>
  <si>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</si>
  <si>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</si>
  <si>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</si>
  <si>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</si>
  <si>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</si>
  <si>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</si>
  <si>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</si>
  <si>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</si>
  <si>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</si>
  <si>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</si>
  <si>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</si>
  <si>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</si>
  <si>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</si>
  <si>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</si>
  <si>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</si>
  <si>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</si>
  <si>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</si>
  <si>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</si>
  <si>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</si>
  <si>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</si>
  <si>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</si>
  <si>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</si>
  <si>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</si>
  <si>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</si>
  <si>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</si>
  <si>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</si>
  <si>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</si>
  <si>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</si>
  <si>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</si>
  <si>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</si>
  <si>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</si>
  <si>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</si>
  <si>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</si>
  <si>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</si>
  <si>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</si>
  <si>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</si>
  <si>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</si>
  <si>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</si>
  <si>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</si>
  <si>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</si>
  <si>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</si>
  <si>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</si>
  <si>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</si>
  <si>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</si>
  <si>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</si>
  <si>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</si>
  <si>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</si>
  <si>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</si>
  <si>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</si>
  <si>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</si>
  <si>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</si>
  <si>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</si>
  <si>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</si>
  <si>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</si>
  <si>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</si>
  <si>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</si>
  <si>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</si>
  <si>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</si>
  <si>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</si>
  <si>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</si>
  <si>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</si>
  <si>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</si>
  <si>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</si>
  <si>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</si>
  <si>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</si>
  <si>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</si>
  <si>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</si>
  <si>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</si>
  <si>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</si>
  <si>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</si>
  <si>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</si>
  <si>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</si>
  <si>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</si>
  <si>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</si>
  <si>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</si>
  <si>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</si>
  <si>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</si>
  <si>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</si>
  <si>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</si>
  <si>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</si>
  <si>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</si>
  <si>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</si>
  <si>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</si>
  <si>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</si>
  <si>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</si>
  <si>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</si>
  <si>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</si>
  <si>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</si>
  <si>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</si>
  <si>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</si>
  <si>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</si>
  <si>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</si>
  <si>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</si>
  <si>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</si>
  <si>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</si>
  <si>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</si>
  <si>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</si>
  <si>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</si>
  <si>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</si>
  <si>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</si>
  <si>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</si>
  <si>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</si>
  <si>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</si>
  <si>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</si>
  <si>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</si>
  <si>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</si>
  <si>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</si>
  <si>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</si>
  <si>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</si>
  <si>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</si>
  <si>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</si>
  <si>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</si>
  <si>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</si>
  <si>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</si>
  <si>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</si>
  <si>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</si>
  <si>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</si>
  <si>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</si>
  <si>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</si>
  <si>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</si>
  <si>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</si>
  <si>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</si>
  <si>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</si>
  <si>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</si>
  <si>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</si>
  <si>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</si>
  <si>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</si>
  <si>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</si>
  <si>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</si>
  <si>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</si>
  <si>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</si>
  <si>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</si>
  <si>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</si>
  <si>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</si>
  <si>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</si>
  <si>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</si>
  <si>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</si>
  <si>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</si>
  <si>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</si>
  <si>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</si>
  <si>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</si>
  <si>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</si>
  <si>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</si>
  <si>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</si>
  <si>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</si>
  <si>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</si>
  <si>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</si>
  <si>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</si>
  <si>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</si>
  <si>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</si>
  <si>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</si>
  <si>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</si>
  <si>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</si>
  <si>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</si>
  <si>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</si>
  <si>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</si>
  <si>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</si>
  <si>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</si>
  <si>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</si>
  <si>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</si>
  <si>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</si>
  <si>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</si>
  <si>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</si>
  <si>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</si>
  <si>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</si>
  <si>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</si>
  <si>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</si>
  <si>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</si>
  <si>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</si>
  <si>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</si>
  <si>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</si>
  <si>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</si>
  <si>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</si>
  <si>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</si>
  <si>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</si>
  <si>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</si>
  <si>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</si>
  <si>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</si>
  <si>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</si>
  <si>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</si>
  <si>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</si>
  <si>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</si>
  <si>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</si>
  <si>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</si>
  <si>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</si>
  <si>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</si>
  <si>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</si>
  <si>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</si>
  <si>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</si>
  <si>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</si>
  <si>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</si>
  <si>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</si>
  <si>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</si>
  <si>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</si>
  <si>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</si>
  <si>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</si>
  <si>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</si>
  <si>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</si>
  <si>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</si>
  <si>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</si>
  <si>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</si>
  <si>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</si>
  <si>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</si>
  <si>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</si>
  <si>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</si>
  <si>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</si>
  <si>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</si>
  <si>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</si>
  <si>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</si>
  <si>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</si>
  <si>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</si>
  <si>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</si>
  <si>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</si>
  <si>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</si>
  <si>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</si>
  <si>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</si>
  <si>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</si>
  <si>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</si>
  <si>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</si>
  <si>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</si>
  <si>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</si>
  <si>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</si>
  <si>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</si>
  <si>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</si>
  <si>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</si>
  <si>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</si>
  <si>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</si>
  <si>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</si>
  <si>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</si>
  <si>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</si>
  <si>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</si>
  <si>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</si>
  <si>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</si>
  <si>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</si>
  <si>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</si>
  <si>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</si>
  <si>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</si>
  <si>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</si>
  <si>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</si>
  <si>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</si>
  <si>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</si>
  <si>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</si>
  <si>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</si>
  <si>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</si>
  <si>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</si>
  <si>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</si>
  <si>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</si>
  <si>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</si>
  <si>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</si>
  <si>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</si>
  <si>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</si>
  <si>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</si>
  <si>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</si>
  <si>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</si>
  <si>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</si>
  <si>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</si>
  <si>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</si>
  <si>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</si>
  <si>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</si>
  <si>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</si>
  <si>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</si>
  <si>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</si>
  <si>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</si>
  <si>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</si>
  <si>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</si>
  <si>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</si>
  <si>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</si>
  <si>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</si>
  <si>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</si>
  <si>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</si>
  <si>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</si>
  <si>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</si>
  <si>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</si>
  <si>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</si>
  <si>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</si>
  <si>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</si>
  <si>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</si>
  <si>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</si>
  <si>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</si>
  <si>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</si>
  <si>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</si>
  <si>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</si>
  <si>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</si>
  <si>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</si>
  <si>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</si>
  <si>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</si>
  <si>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</si>
  <si>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</si>
  <si>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</si>
  <si>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</si>
  <si>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</si>
  <si>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</si>
  <si>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</si>
  <si>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</si>
  <si>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</si>
  <si>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</si>
  <si>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</si>
  <si>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</si>
  <si>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</si>
  <si>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</si>
  <si>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</si>
  <si>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</si>
  <si>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</si>
  <si>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</si>
  <si>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</si>
  <si>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</si>
  <si>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</si>
  <si>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</si>
  <si>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</si>
  <si>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</si>
  <si>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</si>
  <si>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</si>
  <si>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</si>
  <si>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</si>
  <si>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</si>
  <si>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</si>
  <si>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</si>
  <si>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</si>
  <si>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</si>
  <si>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</si>
  <si>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</si>
  <si>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</si>
  <si>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</si>
  <si>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</si>
  <si>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</si>
  <si>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</si>
  <si>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</si>
  <si>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</si>
  <si>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</si>
  <si>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</si>
  <si>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</si>
  <si>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</si>
  <si>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</si>
  <si>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</si>
  <si>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</si>
  <si>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</si>
  <si>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</si>
  <si>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</si>
  <si>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</si>
  <si>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</si>
  <si>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</si>
  <si>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</si>
  <si>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</si>
  <si>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</si>
  <si>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</si>
  <si>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</si>
  <si>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</si>
  <si>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</si>
  <si>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</si>
  <si>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</si>
  <si>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</si>
  <si>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</si>
  <si>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</si>
  <si>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</si>
  <si>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</si>
  <si>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</si>
  <si>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</si>
  <si>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</si>
  <si>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</si>
  <si>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</si>
  <si>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</si>
  <si>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</si>
  <si>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</si>
  <si>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</si>
  <si>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</si>
  <si>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</si>
  <si>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</si>
  <si>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</si>
  <si>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</si>
  <si>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</si>
  <si>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</si>
  <si>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</si>
  <si>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</si>
  <si>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</si>
  <si>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</si>
  <si>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</si>
  <si>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</si>
  <si>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</si>
  <si>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</si>
  <si>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</si>
  <si>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</si>
  <si>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</si>
  <si>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</si>
  <si>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</si>
  <si>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</si>
  <si>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</si>
  <si>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</si>
  <si>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</si>
  <si>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</si>
  <si>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</si>
  <si>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</si>
  <si>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</si>
  <si>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</si>
  <si>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</si>
  <si>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</si>
  <si>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</si>
  <si>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</si>
  <si>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</si>
  <si>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</si>
  <si>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</si>
  <si>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</si>
  <si>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</si>
  <si>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</si>
  <si>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</si>
  <si>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</si>
  <si>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</si>
  <si>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</si>
  <si>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</si>
  <si>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</si>
  <si>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</si>
  <si>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</si>
  <si>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</si>
  <si>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</si>
  <si>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</si>
  <si>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</si>
  <si>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</si>
  <si>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</si>
  <si>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</si>
  <si>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</si>
  <si>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</si>
  <si>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</si>
  <si>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</si>
  <si>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</si>
  <si>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</si>
  <si>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</si>
  <si>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</si>
  <si>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</si>
  <si>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</si>
  <si>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</si>
  <si>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</si>
  <si>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</si>
  <si>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</si>
  <si>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</si>
  <si>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</si>
  <si>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</si>
  <si>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</si>
  <si>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</si>
  <si>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</si>
  <si>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</si>
  <si>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</si>
  <si>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</si>
  <si>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</si>
  <si>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</si>
  <si>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</si>
  <si>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</si>
  <si>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</si>
  <si>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</si>
  <si>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</si>
  <si>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</si>
  <si>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</si>
  <si>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</si>
  <si>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</si>
  <si>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</si>
  <si>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</si>
  <si>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</si>
  <si>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</si>
  <si>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</si>
  <si>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</si>
  <si>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</si>
  <si>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</si>
  <si>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</si>
  <si>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</si>
  <si>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</si>
  <si>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</si>
  <si>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</si>
  <si>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</si>
  <si>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</si>
  <si>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</si>
  <si>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</si>
  <si>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</si>
  <si>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</si>
  <si>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</si>
  <si>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</si>
  <si>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</si>
  <si>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</si>
  <si>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</si>
  <si>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</si>
  <si>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</si>
  <si>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</si>
  <si>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</si>
  <si>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</si>
  <si>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</si>
  <si>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</si>
  <si>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</si>
  <si>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</si>
  <si>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</si>
  <si>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</si>
  <si>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</si>
  <si>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</si>
  <si>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</si>
  <si>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</si>
  <si>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</si>
  <si>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</si>
  <si>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</si>
  <si>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</si>
  <si>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</si>
  <si>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</si>
  <si>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</si>
  <si>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</si>
  <si>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</si>
  <si>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</si>
  <si>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</si>
  <si>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</si>
  <si>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</si>
  <si>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</si>
  <si>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</si>
  <si>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</si>
  <si>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</si>
  <si>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</si>
  <si>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</si>
  <si>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</si>
  <si>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</si>
  <si>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</si>
  <si>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</si>
  <si>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</si>
  <si>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</si>
  <si>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</si>
  <si>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</si>
  <si>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</si>
  <si>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</si>
  <si>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</si>
  <si>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</si>
  <si>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</si>
  <si>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</si>
  <si>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</si>
  <si>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</si>
  <si>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</si>
  <si>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</si>
  <si>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</si>
  <si>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</si>
  <si>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</si>
  <si>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</si>
  <si>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</si>
  <si>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</si>
  <si>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</si>
  <si>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</si>
  <si>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</si>
  <si>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</si>
  <si>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</si>
  <si>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</si>
  <si>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</si>
  <si>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</si>
  <si>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</si>
  <si>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</si>
  <si>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</si>
  <si>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</si>
  <si>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</si>
  <si>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</si>
  <si>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</si>
  <si>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</si>
  <si>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</si>
  <si>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</si>
  <si>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</si>
  <si>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</si>
  <si>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</si>
  <si>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</si>
  <si>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</si>
  <si>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</si>
  <si>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</si>
  <si>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</si>
  <si>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</si>
  <si>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</si>
  <si>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</si>
  <si>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</si>
  <si>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</si>
  <si>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</si>
  <si>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</si>
  <si>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</si>
  <si>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</si>
  <si>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</si>
  <si>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</si>
  <si>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</si>
  <si>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</si>
  <si>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</si>
  <si>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</si>
  <si>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</si>
  <si>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</si>
  <si>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</si>
  <si>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</si>
  <si>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</si>
  <si>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</si>
  <si>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</si>
  <si>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</si>
  <si>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</si>
  <si>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</si>
  <si>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</si>
  <si>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</si>
  <si>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</si>
  <si>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</si>
  <si>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</si>
  <si>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</si>
  <si>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</si>
  <si>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</si>
  <si>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</si>
  <si>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</si>
  <si>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</si>
  <si>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</si>
  <si>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</si>
  <si>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</si>
  <si>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</si>
  <si>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</si>
  <si>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</si>
  <si>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</si>
  <si>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</si>
  <si>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</si>
  <si>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</si>
  <si>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</si>
  <si>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</si>
  <si>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</si>
  <si>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</si>
  <si>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</si>
  <si>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</si>
  <si>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</si>
  <si>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</si>
  <si>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</si>
  <si>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</si>
  <si>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</si>
  <si>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</si>
  <si>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</si>
  <si>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</si>
  <si>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</si>
  <si>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</si>
  <si>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</si>
  <si>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</si>
  <si>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</si>
  <si>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</si>
  <si>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</si>
  <si>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</si>
  <si>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</si>
  <si>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</si>
  <si>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</si>
  <si>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</si>
  <si>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</si>
  <si>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</si>
  <si>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</si>
  <si>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</si>
  <si>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</si>
  <si>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</si>
  <si>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</si>
  <si>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</si>
  <si>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</si>
  <si>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</si>
  <si>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</si>
  <si>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</si>
  <si>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</si>
  <si>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</si>
  <si>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</si>
  <si>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</si>
  <si>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</si>
  <si>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</si>
  <si>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</si>
  <si>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</si>
  <si>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</si>
  <si>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</si>
  <si>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</si>
  <si>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</si>
  <si>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</si>
  <si>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</si>
  <si>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</si>
  <si>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</si>
  <si>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</si>
  <si>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</si>
  <si>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</si>
  <si>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</si>
  <si>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</si>
  <si>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</si>
  <si>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</si>
  <si>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</si>
  <si>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</si>
  <si>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</si>
  <si>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</si>
  <si>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</si>
  <si>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</si>
  <si>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</si>
  <si>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</si>
  <si>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</si>
  <si>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</si>
  <si>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</si>
  <si>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</si>
  <si>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</si>
  <si>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</si>
  <si>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</si>
  <si>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</si>
  <si>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</si>
  <si>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</si>
  <si>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</si>
  <si>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</si>
  <si>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</si>
  <si>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</si>
  <si>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</si>
  <si>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</si>
  <si>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</si>
  <si>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</si>
  <si>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</si>
  <si>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</si>
  <si>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</si>
  <si>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</si>
  <si>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</si>
  <si>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</si>
  <si>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</si>
  <si>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</si>
  <si>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</si>
  <si>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</si>
  <si>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</si>
  <si>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</si>
  <si>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</si>
  <si>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</si>
  <si>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</si>
  <si>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</si>
  <si>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</si>
  <si>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</si>
  <si>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</si>
  <si>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</si>
  <si>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</si>
  <si>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</si>
  <si>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</si>
  <si>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</si>
  <si>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</si>
  <si>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</si>
  <si>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</si>
  <si>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</si>
  <si>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</si>
  <si>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</si>
  <si>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</si>
  <si>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</si>
  <si>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</si>
  <si>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</si>
  <si>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</si>
  <si>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</si>
  <si>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</si>
  <si>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</si>
  <si>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</si>
  <si>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</si>
  <si>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</si>
  <si>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</si>
  <si>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</si>
  <si>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</si>
  <si>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</si>
  <si>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</si>
  <si>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</si>
  <si>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</si>
  <si>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</si>
  <si>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</si>
  <si>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</si>
  <si>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</si>
  <si>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</si>
  <si>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</si>
  <si>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</si>
  <si>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</si>
  <si>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</si>
  <si>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</si>
  <si>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</si>
  <si>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</si>
  <si>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</si>
  <si>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</si>
  <si>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</si>
  <si>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</si>
  <si>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</si>
  <si>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</si>
  <si>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</si>
  <si>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</si>
  <si>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</si>
  <si>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</si>
  <si>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</si>
  <si>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</si>
  <si>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</si>
  <si>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</si>
  <si>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</si>
  <si>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</si>
  <si>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</si>
  <si>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</si>
  <si>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</si>
  <si>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</si>
  <si>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</si>
  <si>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</si>
  <si>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</si>
  <si>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</si>
  <si>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</si>
  <si>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</si>
  <si>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</si>
  <si>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</si>
  <si>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</si>
  <si>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</si>
  <si>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</si>
  <si>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</si>
  <si>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</si>
  <si>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</si>
  <si>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</si>
  <si>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</si>
  <si>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</si>
  <si>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</si>
  <si>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</si>
  <si>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</si>
  <si>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</si>
  <si>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</si>
  <si>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</si>
  <si>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</si>
  <si>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</si>
  <si>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</si>
  <si>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</si>
  <si>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</si>
  <si>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</si>
  <si>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</si>
  <si>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</si>
  <si>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</si>
  <si>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</si>
  <si>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</si>
  <si>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</si>
  <si>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</si>
  <si>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</si>
  <si>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</si>
  <si>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</si>
  <si>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</si>
  <si>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</si>
  <si>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</si>
  <si>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</si>
  <si>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</si>
  <si>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</si>
  <si>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</si>
  <si>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</si>
  <si>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</si>
  <si>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</si>
  <si>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</si>
  <si>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</si>
  <si>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</si>
  <si>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</si>
  <si>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</si>
  <si>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</si>
  <si>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</si>
  <si>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</si>
  <si>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</si>
  <si>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</si>
  <si>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</si>
  <si>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</si>
  <si>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</si>
  <si>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</si>
  <si>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</si>
  <si>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</si>
  <si>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</si>
  <si>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</si>
  <si>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</si>
  <si>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</si>
  <si>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</si>
  <si>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</si>
  <si>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</si>
  <si>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</si>
  <si>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</si>
  <si>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</si>
  <si>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</si>
  <si>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</si>
  <si>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</si>
  <si>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</si>
  <si>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</si>
  <si>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</si>
  <si>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</si>
  <si>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</si>
  <si>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</si>
  <si>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</si>
  <si>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</si>
  <si>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</si>
  <si>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</si>
  <si>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</si>
  <si>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</si>
  <si>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</si>
  <si>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</si>
  <si>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</si>
  <si>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</si>
  <si>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</si>
  <si>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</si>
  <si>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</si>
  <si>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</si>
  <si>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</si>
  <si>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</si>
  <si>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</si>
  <si>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</si>
  <si>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</si>
  <si>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</si>
  <si>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</si>
  <si>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</si>
  <si>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</si>
  <si>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</si>
  <si>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</si>
  <si>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</si>
  <si>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</si>
  <si>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</si>
  <si>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</si>
  <si>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</si>
  <si>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</si>
  <si>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</si>
  <si>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</si>
  <si>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</si>
  <si>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</si>
  <si>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</si>
  <si>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</si>
  <si>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</si>
  <si>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</si>
  <si>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</si>
  <si>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</si>
  <si>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</si>
  <si>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</si>
  <si>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</si>
  <si>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</si>
  <si>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</si>
  <si>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</si>
  <si>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</si>
  <si>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</si>
  <si>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</si>
  <si>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</si>
  <si>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</si>
  <si>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</si>
  <si>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</si>
  <si>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</si>
  <si>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</si>
  <si>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</si>
  <si>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</si>
  <si>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</si>
  <si>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</si>
  <si>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</si>
  <si>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</si>
  <si>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</si>
  <si>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</si>
  <si>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</si>
  <si>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</si>
  <si>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</si>
  <si>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</si>
  <si>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</si>
  <si>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</si>
  <si>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</si>
  <si>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</si>
  <si>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</si>
  <si>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</si>
  <si>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</si>
  <si>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</si>
  <si>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</si>
  <si>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</si>
  <si>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</si>
  <si>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</si>
  <si>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</si>
  <si>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</si>
  <si>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</si>
  <si>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</si>
  <si>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</si>
  <si>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</si>
  <si>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</si>
  <si>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</si>
  <si>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</si>
  <si>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</si>
  <si>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</si>
  <si>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</si>
  <si>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</si>
  <si>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</si>
  <si>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</si>
  <si>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</si>
  <si>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</si>
  <si>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</si>
  <si>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</si>
  <si>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</si>
  <si>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</si>
  <si>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</si>
  <si>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</si>
  <si>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</si>
  <si>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</si>
  <si>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</si>
  <si>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</si>
  <si>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</si>
  <si>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</si>
  <si>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</si>
  <si>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</si>
  <si>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</si>
  <si>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</si>
  <si>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</si>
  <si>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</si>
  <si>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</si>
  <si>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</si>
  <si>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</si>
  <si>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</si>
  <si>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</si>
  <si>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</si>
  <si>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</si>
  <si>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</si>
  <si>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</si>
  <si>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</si>
  <si>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</si>
  <si>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</si>
  <si>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</si>
  <si>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</si>
  <si>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</si>
  <si>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</si>
  <si>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</si>
  <si>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</si>
  <si>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</si>
  <si>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</si>
  <si>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</si>
  <si>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</si>
  <si>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</si>
  <si>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</si>
  <si>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</si>
  <si>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</si>
  <si>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</si>
  <si>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</si>
  <si>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</si>
  <si>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</si>
  <si>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</si>
  <si>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</si>
  <si>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</si>
  <si>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</si>
  <si>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</si>
  <si>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</si>
  <si>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</si>
  <si>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</si>
  <si>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</si>
  <si>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</si>
  <si>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</si>
  <si>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</si>
  <si>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</si>
  <si>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</si>
  <si>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</si>
  <si>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</si>
  <si>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</si>
  <si>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</si>
  <si>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</si>
  <si>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</si>
  <si>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</si>
  <si>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</si>
  <si>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</si>
  <si>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</si>
  <si>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</si>
  <si>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</si>
  <si>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</si>
  <si>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</si>
  <si>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</si>
  <si>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</si>
  <si>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</si>
  <si>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</si>
  <si>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</si>
  <si>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</si>
  <si>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</si>
  <si>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</si>
  <si>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</si>
  <si>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</si>
  <si>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</si>
  <si>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</si>
  <si>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</si>
  <si>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</si>
  <si>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</si>
  <si>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</si>
  <si>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</si>
  <si>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</si>
  <si>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</si>
  <si>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</si>
  <si>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</si>
  <si>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</si>
  <si>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</si>
  <si>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</si>
  <si>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</si>
  <si>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</si>
  <si>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</si>
  <si>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</si>
  <si>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</si>
  <si>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</si>
  <si>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</si>
  <si>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</si>
  <si>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</si>
  <si>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</si>
  <si>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</si>
  <si>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</si>
  <si>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</si>
  <si>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</si>
  <si>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</si>
  <si>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</si>
  <si>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</si>
  <si>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</si>
  <si>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</si>
  <si>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</si>
  <si>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</si>
  <si>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</si>
  <si>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</si>
  <si>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</si>
  <si>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</si>
  <si>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</si>
  <si>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</si>
  <si>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</si>
  <si>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</si>
  <si>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</si>
  <si>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</si>
  <si>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</si>
  <si>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</si>
  <si>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</si>
  <si>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</si>
  <si>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</si>
  <si>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</si>
  <si>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</si>
  <si>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</si>
  <si>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</si>
  <si>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</si>
  <si>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</si>
  <si>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</si>
  <si>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</si>
  <si>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</si>
  <si>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</si>
  <si>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</si>
  <si>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</si>
  <si>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</si>
  <si>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</si>
  <si>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</si>
  <si>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</si>
  <si>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</si>
  <si>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</si>
  <si>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</si>
  <si>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</si>
  <si>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</si>
  <si>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</si>
  <si>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</si>
  <si>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</si>
  <si>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</si>
  <si>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</si>
  <si>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</si>
  <si>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</si>
  <si>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</si>
  <si>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</si>
  <si>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</si>
  <si>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</si>
  <si>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</si>
  <si>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</si>
  <si>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</si>
  <si>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</si>
  <si>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</si>
  <si>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</si>
  <si>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</si>
  <si>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</si>
  <si>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</si>
  <si>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</si>
  <si>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</si>
  <si>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</si>
  <si>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</si>
  <si>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</si>
  <si>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</si>
  <si>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</si>
  <si>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</si>
  <si>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</si>
  <si>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</si>
  <si>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</si>
  <si>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</si>
  <si>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</si>
  <si>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</si>
  <si>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</si>
  <si>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</si>
  <si>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</si>
  <si>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</si>
  <si>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</si>
  <si>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</si>
  <si>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</si>
  <si>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</si>
  <si>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</si>
  <si>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</si>
  <si>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</si>
  <si>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</si>
  <si>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</si>
  <si>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</si>
  <si>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</si>
  <si>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</si>
  <si>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</si>
  <si>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</si>
  <si>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</si>
  <si>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</si>
  <si>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</si>
  <si>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</si>
  <si>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</si>
  <si>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</si>
  <si>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</si>
  <si>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</si>
  <si>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</si>
  <si>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</si>
  <si>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</si>
  <si>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</si>
  <si>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</si>
  <si>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</si>
  <si>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</si>
  <si>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</si>
  <si>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</si>
  <si>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</si>
  <si>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</si>
  <si>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</si>
  <si>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</si>
  <si>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</si>
  <si>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</si>
  <si>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</si>
  <si>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</si>
  <si>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</si>
  <si>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</si>
  <si>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</si>
  <si>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</si>
  <si>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</si>
  <si>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</si>
  <si>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</si>
  <si>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</si>
  <si>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</si>
  <si>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</si>
  <si>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</si>
  <si>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</si>
  <si>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</si>
  <si>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</si>
  <si>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</si>
  <si>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</si>
  <si>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</si>
  <si>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</si>
  <si>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</si>
  <si>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</si>
  <si>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</si>
  <si>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</si>
  <si>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</si>
  <si>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</si>
  <si>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</si>
  <si>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</si>
  <si>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</si>
  <si>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</si>
  <si>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</si>
  <si>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</si>
  <si>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</si>
  <si>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</si>
  <si>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</si>
  <si>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</si>
  <si>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</si>
  <si>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</si>
  <si>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</si>
  <si>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</si>
  <si>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</si>
  <si>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</si>
  <si>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</si>
  <si>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</si>
  <si>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</si>
  <si>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</si>
  <si>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</si>
  <si>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</si>
  <si>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</si>
  <si>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</si>
  <si>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</si>
  <si>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</si>
  <si>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</si>
  <si>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</si>
  <si>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</si>
  <si>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</si>
  <si>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</si>
  <si>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</si>
  <si>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</si>
  <si>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</si>
  <si>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</si>
  <si>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</si>
  <si>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</si>
  <si>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</si>
  <si>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</si>
  <si>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</si>
  <si>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</si>
  <si>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</si>
  <si>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</si>
  <si>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</si>
  <si>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</si>
  <si>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</si>
  <si>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</si>
  <si>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</si>
  <si>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</si>
  <si>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</si>
  <si>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</si>
  <si>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</si>
  <si>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</si>
  <si>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</si>
  <si>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</si>
  <si>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</si>
  <si>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</si>
  <si>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</si>
  <si>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</si>
  <si>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</si>
  <si>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</si>
  <si>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</si>
  <si>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</si>
  <si>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</si>
  <si>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</si>
  <si>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</si>
  <si>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</si>
  <si>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</si>
  <si>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</si>
  <si>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</si>
  <si>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</si>
  <si>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</si>
  <si>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</si>
  <si>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</si>
  <si>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</si>
  <si>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</si>
  <si>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</si>
  <si>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</si>
  <si>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</si>
  <si>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</si>
  <si>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</si>
  <si>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</si>
  <si>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</si>
  <si>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</si>
  <si>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</si>
  <si>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</si>
  <si>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</si>
  <si>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</si>
  <si>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</si>
  <si>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</si>
  <si>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</si>
  <si>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</si>
  <si>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</si>
  <si>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</si>
  <si>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</si>
  <si>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</si>
  <si>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</si>
  <si>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</si>
  <si>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</si>
  <si>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</si>
  <si>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</si>
  <si>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</si>
  <si>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</si>
  <si>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</si>
  <si>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</si>
  <si>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</si>
  <si>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</si>
  <si>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</si>
  <si>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</si>
  <si>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</si>
  <si>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</si>
  <si>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</si>
  <si>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</si>
  <si>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</si>
  <si>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</si>
  <si>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</si>
  <si>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</si>
  <si>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</si>
  <si>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</si>
  <si>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</si>
  <si>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</si>
  <si>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</si>
  <si>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</si>
  <si>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</si>
  <si>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</si>
  <si>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</si>
  <si>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</si>
  <si>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</si>
  <si>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</si>
  <si>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</si>
  <si>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</si>
  <si>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</si>
  <si>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</si>
  <si>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</si>
  <si>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</si>
  <si>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</si>
  <si>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</si>
  <si>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</si>
  <si>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</si>
  <si>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</si>
  <si>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</si>
  <si>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</si>
  <si>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</si>
  <si>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</si>
  <si>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</si>
  <si>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</si>
  <si>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</si>
  <si>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</si>
  <si>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</si>
  <si>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</si>
  <si>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</si>
  <si>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</si>
  <si>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</si>
  <si>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</si>
  <si>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</si>
  <si>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</si>
  <si>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</si>
  <si>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</si>
  <si>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</si>
  <si>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</si>
  <si>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</si>
  <si>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</si>
  <si>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</si>
  <si>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</si>
  <si>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</si>
  <si>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</si>
  <si>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</si>
  <si>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</si>
  <si>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</si>
  <si>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</si>
  <si>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</si>
  <si>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</si>
  <si>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</si>
  <si>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</si>
  <si>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</si>
  <si>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</si>
  <si>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</si>
  <si>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</si>
  <si>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</si>
  <si>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</si>
  <si>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</si>
  <si>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</si>
  <si>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</si>
  <si>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</si>
  <si>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</si>
  <si>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</si>
  <si>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</si>
  <si>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</si>
  <si>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</si>
  <si>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</si>
  <si>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</si>
  <si>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</si>
  <si>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</si>
  <si>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</si>
  <si>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</si>
  <si>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</si>
  <si>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</si>
  <si>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</si>
  <si>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</si>
  <si>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</si>
  <si>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</si>
  <si>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</si>
  <si>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</si>
  <si>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</si>
  <si>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</si>
  <si>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</si>
  <si>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</si>
  <si>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</si>
  <si>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</si>
  <si>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</si>
  <si>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</si>
  <si>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</si>
  <si>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</si>
  <si>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</si>
  <si>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</si>
  <si>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</si>
  <si>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</si>
  <si>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</si>
  <si>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</si>
  <si>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</si>
  <si>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</si>
  <si>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</si>
  <si>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</si>
  <si>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</si>
  <si>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</si>
  <si>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</si>
  <si>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</si>
  <si>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</si>
  <si>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</si>
  <si>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</si>
  <si>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</si>
  <si>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</si>
  <si>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</si>
  <si>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</si>
  <si>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</si>
  <si>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</si>
  <si>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</si>
  <si>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</si>
  <si>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</si>
  <si>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</si>
  <si>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</si>
  <si>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</si>
  <si>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</si>
  <si>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</si>
  <si>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</si>
  <si>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</si>
  <si>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</si>
  <si>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</si>
  <si>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</si>
  <si>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</si>
  <si>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</si>
  <si>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</si>
  <si>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</si>
  <si>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</si>
  <si>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</si>
  <si>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</si>
  <si>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</si>
  <si>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</si>
  <si>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</si>
  <si>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</si>
  <si>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</si>
  <si>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</si>
  <si>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</si>
  <si>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</si>
  <si>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</si>
  <si>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</si>
  <si>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</si>
  <si>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</si>
  <si>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</si>
  <si>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</si>
  <si>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</si>
  <si>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</si>
  <si>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</si>
  <si>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</si>
  <si>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</si>
  <si>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</si>
  <si>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</si>
  <si>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</si>
  <si>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</si>
  <si>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</si>
  <si>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</si>
  <si>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</si>
  <si>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</si>
  <si>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</si>
  <si>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</si>
  <si>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</si>
  <si>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</si>
  <si>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</si>
  <si>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</si>
  <si>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</si>
  <si>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</si>
  <si>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</si>
  <si>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</si>
  <si>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</si>
  <si>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</si>
  <si>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</si>
  <si>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</si>
  <si>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</si>
  <si>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</si>
  <si>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</si>
  <si>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</si>
  <si>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</si>
  <si>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</si>
  <si>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</si>
  <si>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</si>
  <si>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</si>
  <si>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</si>
  <si>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</si>
  <si>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</si>
  <si>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</si>
  <si>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</si>
  <si>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</si>
  <si>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</si>
  <si>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</si>
  <si>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</si>
  <si>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</si>
  <si>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</si>
  <si>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</si>
  <si>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</si>
  <si>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</si>
  <si>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</si>
  <si>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</si>
  <si>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</si>
  <si>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</si>
  <si>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</si>
  <si>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</si>
  <si>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</si>
  <si>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</si>
  <si>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</si>
  <si>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</si>
  <si>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</si>
  <si>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</si>
  <si>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</si>
  <si>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</si>
  <si>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</si>
  <si>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</si>
  <si>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</si>
  <si>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</si>
  <si>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</si>
  <si>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</si>
  <si>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</si>
  <si>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</si>
  <si>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</si>
  <si>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</si>
  <si>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</si>
  <si>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</si>
  <si>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</si>
  <si>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</si>
  <si>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</si>
  <si>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</si>
  <si>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</si>
  <si>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</si>
  <si>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</si>
  <si>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</si>
  <si>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</si>
  <si>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</si>
  <si>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</si>
  <si>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</si>
  <si>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</si>
  <si>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</si>
  <si>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</si>
  <si>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</si>
  <si>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</si>
  <si>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</si>
  <si>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</si>
  <si>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</si>
  <si>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</si>
  <si>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</si>
  <si>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</si>
  <si>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</si>
  <si>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</si>
  <si>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</si>
  <si>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</si>
  <si>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</si>
  <si>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</si>
  <si>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</si>
  <si>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</si>
  <si>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</si>
  <si>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</si>
  <si>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</si>
  <si>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</si>
  <si>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</si>
  <si>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</si>
  <si>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</si>
  <si>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</si>
  <si>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</si>
  <si>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</si>
  <si>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</si>
  <si>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</si>
  <si>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</si>
  <si>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</si>
  <si>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</si>
  <si>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</si>
  <si>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</si>
  <si>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</si>
  <si>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</si>
  <si>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</si>
  <si>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</si>
  <si>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</si>
  <si>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</si>
  <si>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</si>
  <si>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</si>
  <si>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</si>
  <si>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</si>
  <si>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</si>
  <si>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</si>
  <si>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</si>
  <si>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</si>
  <si>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</si>
  <si>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</si>
  <si>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</si>
  <si>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</si>
  <si>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</si>
  <si>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</si>
  <si>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</si>
  <si>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</si>
  <si>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</si>
  <si>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</si>
  <si>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</si>
  <si>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</si>
  <si>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</si>
  <si>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</si>
  <si>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</si>
  <si>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</si>
  <si>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</si>
  <si>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</si>
  <si>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</si>
  <si>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</si>
  <si>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</si>
  <si>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</si>
  <si>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</si>
  <si>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</si>
  <si>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</si>
  <si>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</si>
  <si>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</si>
  <si>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</si>
  <si>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</si>
  <si>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</si>
  <si>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</si>
  <si>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</si>
  <si>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</si>
  <si>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</si>
  <si>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</si>
  <si>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</si>
  <si>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</si>
  <si>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</si>
  <si>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</si>
  <si>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</si>
  <si>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</si>
  <si>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</si>
  <si>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</si>
  <si>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</si>
  <si>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</si>
  <si>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</si>
  <si>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</si>
  <si>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</si>
  <si>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</si>
  <si>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</si>
  <si>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</si>
  <si>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</si>
  <si>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</si>
  <si>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</si>
  <si>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</si>
  <si>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</si>
  <si>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</si>
  <si>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</si>
  <si>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</si>
  <si>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</si>
  <si>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</si>
  <si>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</si>
  <si>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</si>
  <si>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</si>
  <si>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</si>
  <si>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</si>
  <si>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</si>
  <si>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</si>
  <si>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</si>
  <si>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</si>
  <si>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</si>
  <si>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</si>
  <si>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</si>
  <si>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</si>
  <si>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</si>
  <si>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</si>
  <si>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</si>
  <si>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</si>
  <si>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</si>
  <si>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</si>
  <si>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</si>
  <si>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</si>
  <si>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</si>
  <si>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</si>
  <si>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</si>
  <si>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</si>
  <si>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</si>
  <si>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</si>
  <si>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</si>
  <si>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</si>
  <si>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</si>
  <si>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</si>
  <si>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</si>
  <si>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</si>
  <si>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</si>
  <si>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</si>
  <si>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</si>
  <si>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</si>
  <si>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</si>
  <si>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</si>
  <si>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</si>
  <si>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</si>
  <si>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</si>
  <si>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</si>
  <si>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</si>
  <si>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</si>
  <si>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</si>
  <si>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</si>
  <si>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</si>
  <si>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</si>
  <si>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</si>
  <si>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</si>
  <si>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</si>
  <si>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</si>
  <si>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</si>
  <si>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</si>
  <si>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</si>
  <si>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</si>
  <si>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</si>
  <si>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</si>
  <si>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</si>
  <si>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</si>
  <si>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</si>
  <si>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</si>
  <si>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</si>
  <si>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</si>
  <si>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</si>
  <si>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</si>
  <si>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</si>
  <si>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</si>
  <si>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</si>
  <si>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</si>
  <si>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</si>
  <si>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</si>
  <si>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</si>
  <si>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</si>
  <si>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</si>
  <si>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</si>
  <si>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</si>
  <si>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</si>
  <si>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</si>
  <si>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</si>
  <si>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</si>
  <si>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</si>
  <si>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</si>
  <si>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</si>
  <si>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</si>
  <si>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</si>
  <si>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</si>
  <si>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</si>
  <si>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</si>
  <si>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</si>
  <si>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</si>
  <si>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</si>
  <si>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</si>
  <si>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</si>
  <si>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</si>
  <si>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</si>
  <si>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</si>
  <si>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</si>
  <si>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</si>
  <si>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</si>
  <si>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</si>
  <si>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</si>
  <si>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</si>
  <si>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</si>
  <si>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</si>
  <si>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</si>
  <si>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</si>
  <si>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</si>
  <si>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</si>
  <si>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</si>
  <si>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</si>
  <si>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</si>
  <si>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</si>
  <si>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</si>
  <si>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</si>
  <si>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</si>
  <si>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</si>
  <si>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</si>
  <si>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</si>
  <si>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</si>
  <si>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</si>
  <si>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</si>
  <si>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</si>
  <si>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</si>
  <si>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</si>
  <si>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</si>
  <si>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</si>
  <si>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</si>
  <si>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</si>
  <si>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</si>
  <si>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</si>
  <si>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</si>
  <si>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</si>
  <si>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</si>
  <si>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</si>
  <si>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</si>
  <si>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</si>
  <si>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</si>
  <si>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</si>
  <si>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</si>
  <si>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</si>
  <si>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</si>
  <si>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</si>
  <si>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</si>
  <si>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</si>
  <si>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</si>
  <si>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</si>
  <si>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</si>
  <si>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</si>
  <si>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</si>
  <si>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</si>
  <si>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</si>
  <si>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</si>
  <si>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</si>
  <si>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</si>
  <si>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</si>
  <si>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</si>
  <si>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</si>
  <si>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</si>
  <si>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</si>
  <si>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</si>
  <si>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</si>
  <si>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</si>
  <si>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</si>
  <si>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</si>
  <si>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</si>
  <si>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</si>
  <si>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</si>
  <si>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</si>
  <si>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</si>
  <si>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</si>
  <si>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</si>
  <si>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</si>
  <si>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</si>
  <si>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</si>
  <si>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</si>
  <si>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</si>
  <si>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</si>
  <si>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</si>
  <si>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</si>
  <si>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</si>
  <si>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</si>
  <si>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</si>
  <si>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</si>
  <si>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</si>
  <si>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</si>
  <si>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</si>
  <si>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</si>
  <si>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</si>
  <si>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</si>
  <si>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</si>
  <si>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</si>
  <si>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</si>
  <si>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</si>
  <si>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</si>
  <si>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</si>
  <si>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</si>
  <si>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</si>
  <si>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</si>
  <si>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</si>
  <si>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</si>
  <si>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</si>
  <si>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</si>
  <si>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</si>
  <si>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</si>
  <si>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</si>
  <si>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</si>
  <si>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</si>
  <si>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</si>
  <si>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</si>
  <si>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</si>
  <si>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</si>
  <si>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</si>
  <si>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</si>
  <si>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</si>
  <si>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</si>
  <si>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</si>
  <si>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</si>
  <si>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</si>
  <si>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</si>
  <si>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</si>
  <si>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</si>
  <si>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</si>
  <si>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</si>
  <si>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</si>
  <si>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</si>
  <si>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</si>
  <si>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</si>
  <si>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</si>
  <si>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</si>
  <si>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</si>
  <si>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</si>
  <si>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</si>
  <si>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</si>
  <si>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</si>
  <si>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</si>
  <si>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</si>
  <si>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</si>
  <si>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</si>
  <si>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</si>
  <si>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</si>
  <si>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</si>
  <si>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</si>
  <si>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</si>
  <si>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</si>
  <si>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</si>
  <si>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</si>
  <si>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</si>
  <si>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</si>
  <si>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</si>
  <si>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</si>
  <si>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</si>
  <si>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</si>
  <si>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</si>
  <si>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</si>
  <si>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</si>
  <si>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</si>
  <si>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</si>
  <si>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</si>
  <si>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</si>
  <si>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</si>
  <si>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</si>
  <si>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</si>
  <si>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</si>
  <si>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</si>
  <si>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</si>
  <si>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</si>
  <si>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</si>
  <si>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</si>
  <si>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</si>
  <si>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</si>
  <si>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</si>
  <si>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</si>
  <si>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</si>
  <si>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</si>
  <si>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</si>
  <si>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</si>
  <si>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</si>
  <si>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</si>
  <si>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</si>
  <si>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</si>
  <si>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</si>
  <si>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</si>
  <si>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</si>
  <si>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</si>
  <si>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</si>
  <si>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</si>
  <si>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</si>
  <si>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</si>
  <si>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</si>
  <si>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</si>
  <si>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</si>
  <si>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</si>
  <si>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</si>
  <si>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</si>
  <si>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</si>
  <si>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</si>
  <si>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</si>
  <si>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</si>
  <si>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</si>
  <si>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</si>
  <si>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</si>
  <si>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</si>
  <si>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</si>
  <si>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</si>
  <si>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</si>
  <si>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</si>
  <si>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</si>
  <si>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</si>
  <si>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</si>
  <si>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</si>
  <si>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</si>
  <si>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</si>
  <si>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</si>
  <si>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</si>
  <si>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</si>
  <si>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</si>
  <si>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</si>
  <si>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</si>
  <si>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</si>
  <si>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</si>
  <si>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</si>
  <si>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</si>
  <si>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</si>
  <si>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</si>
  <si>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</si>
  <si>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</si>
  <si>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</si>
  <si>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</si>
  <si>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</si>
  <si>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</si>
  <si>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</si>
  <si>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</si>
  <si>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</si>
  <si>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</si>
  <si>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</si>
  <si>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</si>
  <si>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</si>
  <si>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</si>
  <si>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</si>
  <si>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</si>
  <si>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</si>
  <si>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</si>
  <si>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</si>
  <si>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</si>
  <si>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</si>
  <si>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</si>
  <si>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</si>
  <si>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</si>
  <si>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</si>
  <si>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</si>
  <si>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</si>
  <si>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</si>
  <si>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</si>
  <si>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</si>
  <si>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</si>
  <si>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</si>
  <si>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</si>
  <si>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</si>
  <si>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</si>
  <si>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</si>
  <si>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</si>
  <si>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</si>
  <si>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</si>
  <si>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</si>
  <si>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</si>
  <si>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</si>
  <si>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</si>
  <si>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</si>
  <si>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</si>
  <si>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</si>
  <si>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</si>
  <si>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</si>
  <si>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</si>
  <si>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</si>
  <si>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</si>
  <si>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</si>
  <si>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</si>
  <si>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</si>
  <si>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</si>
  <si>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</si>
  <si>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</si>
  <si>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</si>
  <si>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</si>
  <si>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</si>
  <si>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</si>
  <si>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</si>
  <si>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</si>
  <si>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</si>
  <si>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</si>
  <si>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</si>
  <si>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</si>
  <si>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</si>
  <si>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</si>
  <si>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</si>
  <si>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</si>
  <si>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</si>
  <si>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</si>
  <si>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</si>
  <si>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</si>
  <si>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</si>
  <si>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</si>
  <si>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</si>
  <si>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</si>
  <si>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</si>
  <si>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</si>
  <si>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</si>
  <si>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</si>
  <si>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</si>
  <si>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</si>
  <si>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</si>
  <si>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</si>
  <si>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</si>
  <si>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</si>
  <si>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</si>
  <si>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</si>
  <si>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</si>
  <si>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</si>
  <si>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</si>
  <si>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</si>
  <si>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</si>
  <si>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</si>
  <si>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</si>
  <si>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</si>
  <si>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</si>
  <si>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</si>
  <si>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</si>
  <si>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</si>
  <si>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</si>
  <si>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</si>
  <si>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</si>
  <si>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</si>
  <si>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</si>
  <si>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</si>
  <si>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</si>
  <si>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</si>
  <si>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</si>
  <si>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</si>
  <si>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</si>
  <si>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</si>
  <si>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</si>
  <si>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</si>
  <si>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</si>
  <si>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</si>
  <si>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</si>
  <si>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</si>
  <si>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</si>
  <si>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</si>
  <si>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</si>
  <si>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</si>
  <si>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</si>
  <si>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</si>
  <si>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</si>
  <si>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</si>
  <si>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</si>
  <si>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</si>
  <si>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</si>
  <si>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</si>
  <si>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</si>
  <si>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</si>
  <si>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</si>
  <si>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</si>
  <si>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</si>
  <si>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</si>
  <si>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</si>
  <si>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</si>
  <si>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</si>
  <si>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</si>
  <si>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</si>
  <si>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</si>
  <si>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</si>
  <si>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</si>
  <si>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</si>
  <si>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</si>
  <si>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</si>
  <si>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</si>
  <si>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</si>
  <si>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</si>
  <si>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</si>
  <si>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</si>
  <si>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</si>
  <si>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</si>
  <si>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</si>
  <si>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</si>
  <si>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</si>
  <si>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</si>
  <si>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</si>
  <si>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</si>
  <si>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</si>
  <si>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</si>
  <si>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</si>
  <si>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</si>
  <si>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</si>
  <si>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</si>
  <si>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</si>
  <si>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</si>
  <si>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</si>
  <si>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</si>
  <si>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</si>
  <si>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</si>
  <si>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</si>
  <si>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</si>
  <si>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</si>
  <si>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</si>
  <si>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</si>
  <si>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</si>
  <si>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</si>
  <si>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</si>
  <si>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</si>
  <si>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</si>
  <si>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</si>
  <si>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</si>
  <si>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</si>
  <si>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</si>
  <si>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</si>
  <si>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</si>
  <si>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</si>
  <si>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</si>
  <si>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</si>
  <si>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</si>
  <si>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</si>
  <si>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</si>
  <si>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</si>
  <si>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</si>
  <si>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</si>
  <si>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</si>
  <si>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</si>
  <si>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</si>
  <si>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</si>
  <si>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</si>
  <si>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</si>
  <si>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</si>
  <si>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</si>
  <si>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</si>
  <si>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</si>
  <si>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</si>
  <si>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</si>
  <si>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</si>
  <si>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</si>
  <si>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</si>
  <si>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</si>
  <si>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</si>
  <si>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</si>
  <si>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</si>
  <si>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</si>
  <si>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</si>
  <si>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</si>
  <si>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</si>
  <si>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</si>
  <si>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</si>
  <si>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</si>
  <si>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</si>
  <si>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</si>
  <si>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</si>
  <si>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</si>
  <si>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</si>
  <si>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</si>
  <si>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</si>
  <si>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</si>
  <si>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</si>
  <si>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</si>
  <si>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</si>
  <si>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</si>
  <si>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</si>
  <si>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</si>
  <si>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</si>
  <si>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</si>
  <si>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</si>
  <si>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</si>
  <si>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</si>
  <si>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</si>
  <si>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</si>
  <si>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</si>
  <si>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</si>
  <si>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</si>
  <si>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</si>
  <si>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</si>
  <si>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</si>
  <si>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</si>
  <si>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</si>
  <si>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</si>
  <si>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</si>
  <si>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</si>
  <si>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</si>
  <si>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</si>
  <si>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</si>
  <si>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</si>
  <si>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</si>
  <si>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</si>
  <si>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</si>
  <si>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</si>
  <si>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</si>
  <si>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</si>
  <si>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</si>
  <si>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</si>
  <si>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</si>
  <si>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</si>
  <si>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</si>
  <si>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</si>
  <si>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</si>
  <si>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</si>
  <si>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</si>
  <si>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</si>
  <si>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</si>
  <si>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</si>
  <si>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</si>
  <si>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</si>
  <si>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</si>
  <si>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</si>
  <si>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</si>
  <si>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</si>
  <si>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</si>
  <si>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</si>
  <si>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</si>
  <si>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</si>
  <si>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</si>
  <si>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</si>
  <si>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</si>
  <si>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</si>
  <si>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</si>
  <si>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</si>
  <si>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</si>
  <si>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</si>
  <si>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</si>
  <si>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</si>
  <si>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</si>
  <si>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</si>
  <si>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</si>
  <si>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</si>
  <si>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</si>
  <si>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</si>
  <si>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</si>
  <si>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</si>
  <si>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</si>
  <si>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</si>
  <si>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</si>
  <si>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</si>
  <si>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</si>
  <si>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</si>
  <si>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</si>
  <si>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</si>
  <si>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</si>
  <si>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</si>
  <si>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</si>
  <si>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</si>
  <si>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</si>
  <si>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</si>
  <si>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</si>
  <si>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</si>
  <si>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</si>
  <si>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</si>
  <si>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</si>
  <si>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</si>
  <si>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</si>
  <si>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</si>
  <si>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</si>
  <si>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</si>
  <si>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</si>
  <si>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</si>
  <si>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</si>
  <si>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</si>
  <si>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</si>
  <si>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</si>
  <si>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</si>
  <si>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</si>
  <si>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</si>
  <si>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</si>
  <si>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</si>
  <si>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</si>
  <si>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</si>
  <si>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</si>
  <si>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</si>
  <si>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</si>
  <si>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</si>
  <si>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</si>
  <si>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</si>
  <si>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</si>
  <si>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</si>
  <si>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</si>
  <si>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</si>
  <si>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</si>
  <si>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</si>
  <si>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</si>
  <si>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</si>
  <si>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</si>
  <si>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</si>
  <si>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</si>
  <si>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</si>
  <si>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</si>
  <si>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</si>
  <si>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</si>
  <si>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</si>
  <si>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</si>
  <si>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</si>
  <si>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</si>
  <si>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</si>
  <si>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</si>
  <si>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</si>
  <si>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</si>
  <si>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</si>
  <si>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</si>
  <si>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</si>
  <si>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</si>
  <si>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</si>
  <si>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</si>
  <si>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</si>
  <si>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</si>
  <si>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</si>
  <si>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</si>
  <si>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</si>
  <si>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</si>
  <si>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</si>
  <si>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</si>
  <si>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</si>
  <si>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</si>
  <si>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</si>
  <si>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</si>
  <si>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</si>
  <si>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</si>
  <si>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</si>
  <si>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</si>
  <si>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</si>
  <si>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</si>
  <si>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</si>
  <si>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</si>
  <si>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</si>
  <si>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</si>
  <si>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</si>
  <si>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</si>
  <si>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</si>
  <si>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</si>
  <si>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</si>
  <si>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</si>
  <si>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</si>
  <si>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</si>
  <si>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</si>
  <si>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</si>
  <si>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</si>
  <si>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</si>
  <si>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</si>
  <si>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</si>
  <si>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</si>
  <si>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</si>
  <si>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</si>
  <si>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</si>
  <si>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</si>
  <si>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</si>
  <si>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</si>
  <si>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</si>
  <si>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</si>
  <si>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</si>
  <si>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</si>
  <si>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</si>
  <si>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</si>
  <si>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</si>
  <si>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</si>
  <si>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</si>
  <si>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</si>
  <si>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</si>
  <si>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</si>
  <si>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</si>
  <si>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</si>
  <si>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</si>
  <si>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</si>
  <si>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</si>
  <si>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</si>
  <si>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</si>
  <si>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</si>
  <si>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</si>
  <si>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</si>
  <si>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</si>
  <si>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</si>
  <si>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</si>
  <si>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</si>
  <si>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</si>
  <si>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</si>
  <si>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</si>
  <si>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</si>
  <si>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</si>
  <si>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</si>
  <si>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</si>
  <si>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</si>
  <si>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</si>
  <si>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</si>
  <si>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</si>
  <si>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</si>
  <si>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</si>
  <si>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</si>
  <si>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</si>
  <si>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</si>
  <si>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</si>
  <si>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</si>
  <si>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</si>
  <si>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</si>
  <si>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</si>
  <si>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</si>
  <si>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</si>
  <si>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</si>
  <si>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</si>
  <si>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</si>
  <si>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</si>
  <si>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</si>
  <si>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</si>
  <si>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</si>
  <si>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</si>
  <si>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</si>
  <si>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</si>
  <si>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</si>
  <si>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</si>
  <si>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</si>
  <si>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</si>
  <si>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</si>
  <si>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</si>
  <si>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</si>
  <si>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</si>
  <si>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</si>
  <si>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</si>
  <si>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</si>
  <si>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</si>
  <si>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</si>
  <si>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</si>
  <si>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</si>
  <si>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</si>
  <si>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</si>
  <si>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</si>
  <si>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</si>
  <si>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</si>
  <si>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</si>
  <si>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</si>
  <si>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</si>
  <si>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</si>
  <si>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</si>
  <si>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</si>
  <si>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</si>
  <si>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</si>
  <si>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</si>
  <si>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</si>
  <si>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</si>
  <si>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</si>
  <si>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</si>
  <si>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</si>
  <si>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</si>
  <si>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</si>
  <si>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</si>
  <si>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</si>
  <si>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</si>
  <si>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</si>
  <si>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</si>
  <si>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</si>
  <si>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</si>
  <si>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</si>
  <si>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</si>
  <si>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</si>
  <si>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</si>
  <si>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</si>
  <si>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</si>
  <si>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</si>
  <si>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</si>
  <si>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</si>
  <si>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</si>
  <si>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</si>
  <si>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</si>
  <si>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</si>
  <si>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</si>
  <si>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</si>
  <si>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</si>
  <si>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</si>
  <si>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</si>
  <si>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</si>
  <si>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</si>
  <si>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</si>
  <si>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</si>
  <si>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</si>
  <si>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</si>
  <si>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</si>
  <si>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</si>
  <si>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</si>
  <si>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</si>
  <si>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</si>
  <si>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</si>
  <si>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</si>
  <si>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</si>
  <si>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</si>
  <si>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</si>
  <si>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</si>
  <si>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</si>
  <si>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</si>
  <si>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</si>
  <si>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</si>
  <si>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</si>
  <si>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</si>
  <si>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</si>
  <si>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</si>
  <si>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</si>
  <si>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</si>
  <si>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</si>
  <si>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</si>
  <si>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</si>
  <si>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</si>
  <si>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</si>
  <si>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</si>
  <si>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</si>
  <si>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</si>
  <si>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</si>
  <si>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</si>
  <si>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</si>
  <si>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</si>
  <si>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</si>
  <si>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</si>
  <si>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</si>
  <si>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</si>
  <si>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</si>
  <si>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</si>
  <si>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</si>
  <si>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</si>
  <si>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</si>
  <si>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</si>
  <si>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</si>
  <si>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</si>
  <si>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</si>
  <si>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</si>
  <si>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</si>
  <si>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</si>
  <si>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</si>
  <si>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</si>
  <si>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</si>
  <si>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</si>
  <si>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</si>
  <si>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</si>
  <si>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</si>
  <si>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</si>
  <si>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</si>
  <si>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</si>
  <si>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</si>
  <si>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</si>
  <si>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</si>
  <si>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</si>
  <si>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</si>
  <si>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</si>
  <si>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</si>
  <si>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</si>
  <si>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</si>
  <si>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</si>
  <si>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</si>
  <si>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</si>
  <si>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</si>
  <si>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</si>
  <si>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</si>
  <si>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</si>
  <si>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</si>
  <si>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</si>
  <si>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</si>
  <si>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</si>
  <si>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</si>
  <si>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</si>
  <si>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</si>
  <si>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</si>
  <si>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</si>
  <si>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</si>
  <si>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</si>
  <si>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</si>
  <si>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</si>
  <si>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</si>
  <si>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</si>
  <si>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</si>
  <si>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</si>
  <si>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</si>
  <si>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</si>
  <si>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</si>
  <si>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</si>
  <si>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</si>
  <si>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</si>
  <si>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</si>
  <si>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</si>
  <si>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</si>
  <si>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</si>
  <si>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</si>
  <si>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</si>
  <si>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</si>
  <si>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</si>
  <si>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</si>
  <si>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</si>
  <si>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</si>
  <si>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</si>
  <si>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</si>
  <si>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</si>
  <si>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</si>
  <si>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</si>
  <si>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</si>
  <si>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</si>
  <si>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</si>
  <si>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</si>
  <si>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</si>
  <si>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</si>
  <si>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</si>
  <si>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</si>
  <si>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</si>
  <si>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</si>
  <si>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</si>
  <si>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</si>
  <si>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</si>
  <si>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</si>
  <si>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</si>
  <si>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</si>
  <si>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</si>
  <si>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</si>
  <si>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</si>
  <si>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</si>
  <si>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</si>
  <si>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</si>
  <si>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</si>
  <si>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</si>
  <si>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</si>
  <si>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</si>
  <si>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</si>
  <si>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</si>
  <si>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</si>
  <si>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</si>
  <si>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</si>
  <si>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</si>
  <si>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</si>
  <si>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</si>
  <si>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</si>
  <si>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</si>
  <si>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</si>
  <si>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</si>
  <si>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</si>
  <si>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</si>
  <si>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</si>
  <si>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</si>
  <si>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</si>
  <si>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</si>
  <si>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</si>
  <si>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</si>
  <si>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</si>
  <si>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</si>
  <si>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</si>
  <si>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</si>
  <si>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</si>
  <si>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</si>
  <si>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</si>
  <si>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</si>
  <si>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</si>
  <si>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</si>
  <si>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</si>
  <si>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</si>
  <si>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</si>
  <si>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</si>
  <si>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</si>
  <si>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</si>
  <si>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</si>
  <si>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</si>
  <si>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</si>
  <si>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</si>
  <si>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</si>
  <si>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</si>
  <si>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</si>
  <si>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</si>
  <si>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</si>
  <si>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</si>
  <si>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</si>
  <si>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</si>
  <si>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</si>
  <si>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</si>
  <si>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</si>
  <si>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</si>
  <si>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</si>
  <si>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</si>
  <si>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</si>
  <si>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</si>
  <si>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</si>
  <si>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</si>
  <si>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</si>
  <si>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</si>
  <si>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</si>
  <si>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</si>
  <si>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</si>
  <si>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</si>
  <si>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</si>
  <si>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</si>
  <si>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</si>
  <si>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</si>
  <si>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</si>
  <si>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</si>
  <si>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</si>
  <si>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</si>
  <si>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</si>
  <si>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</si>
  <si>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</si>
  <si>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</si>
  <si>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</si>
  <si>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</si>
  <si>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</si>
  <si>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</si>
  <si>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</si>
  <si>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</si>
  <si>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</si>
  <si>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</si>
  <si>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</si>
  <si>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</si>
  <si>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</si>
  <si>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</si>
  <si>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</si>
  <si>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</si>
  <si>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</si>
  <si>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</si>
  <si>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</si>
  <si>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</si>
  <si>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</si>
  <si>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</si>
  <si>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</si>
  <si>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</si>
  <si>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</si>
  <si>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</si>
  <si>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</si>
  <si>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</si>
  <si>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</si>
  <si>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</si>
  <si>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</si>
  <si>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</si>
  <si>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</si>
  <si>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</si>
  <si>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</si>
  <si>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</si>
  <si>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</si>
  <si>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</si>
  <si>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</si>
  <si>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</si>
  <si>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</si>
  <si>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</si>
  <si>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</si>
  <si>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</si>
  <si>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</si>
  <si>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</si>
  <si>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</si>
  <si>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</si>
  <si>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</si>
  <si>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</si>
  <si>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</si>
  <si>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</si>
  <si>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</si>
  <si>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</si>
  <si>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</si>
  <si>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</si>
  <si>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</si>
  <si>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</si>
  <si>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</si>
  <si>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</si>
  <si>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</si>
  <si>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</si>
  <si>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</si>
  <si>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</si>
  <si>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</si>
  <si>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</si>
  <si>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</si>
  <si>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</si>
  <si>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</si>
  <si>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</si>
  <si>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</si>
  <si>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</si>
  <si>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</si>
  <si>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</si>
  <si>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</si>
  <si>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</si>
  <si>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</si>
  <si>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</si>
  <si>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</si>
  <si>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</si>
  <si>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</si>
  <si>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</si>
  <si>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</si>
  <si>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</si>
  <si>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</si>
  <si>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</si>
  <si>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</si>
  <si>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</si>
  <si>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</si>
  <si>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</si>
  <si>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</si>
  <si>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</si>
  <si>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</si>
  <si>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</si>
  <si>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</si>
  <si>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</si>
  <si>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</si>
  <si>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</si>
  <si>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</si>
  <si>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</si>
  <si>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</si>
  <si>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</si>
  <si>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</si>
  <si>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</si>
  <si>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</si>
  <si>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</si>
  <si>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</si>
  <si>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</si>
  <si>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</si>
  <si>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</si>
  <si>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</si>
  <si>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</si>
  <si>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</si>
  <si>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</si>
  <si>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</si>
  <si>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</si>
  <si>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</si>
  <si>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</si>
  <si>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</si>
  <si>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</si>
  <si>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</si>
  <si>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</si>
  <si>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</si>
  <si>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</si>
  <si>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</si>
  <si>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</si>
  <si>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</si>
  <si>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</si>
  <si>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</si>
  <si>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</si>
  <si>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</si>
  <si>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</si>
  <si>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</si>
  <si>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</si>
  <si>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</si>
  <si>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</si>
  <si>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</si>
  <si>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</si>
  <si>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</si>
  <si>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</si>
  <si>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</si>
  <si>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</si>
  <si>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</si>
  <si>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</si>
  <si>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</si>
  <si>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</si>
  <si>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</si>
  <si>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</si>
  <si>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</si>
  <si>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</si>
  <si>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</si>
  <si>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</si>
  <si>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</si>
  <si>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</si>
  <si>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</si>
  <si>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</si>
  <si>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</si>
  <si>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</si>
  <si>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</si>
  <si>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</si>
  <si>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</si>
  <si>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</si>
  <si>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</si>
  <si>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</si>
  <si>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</si>
  <si>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</si>
  <si>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</si>
  <si>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</si>
  <si>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</si>
  <si>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</si>
  <si>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</si>
  <si>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</si>
  <si>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</si>
  <si>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</si>
  <si>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</si>
  <si>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</si>
  <si>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</si>
  <si>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</si>
  <si>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</si>
  <si>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</si>
  <si>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</si>
  <si>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</si>
  <si>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</si>
  <si>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</si>
  <si>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</si>
  <si>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</si>
  <si>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</si>
  <si>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</si>
  <si>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</si>
  <si>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</si>
  <si>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</si>
  <si>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</si>
  <si>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</si>
  <si>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</si>
  <si>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</si>
  <si>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</si>
  <si>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</si>
  <si>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</si>
  <si>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</si>
  <si>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</si>
  <si>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</si>
  <si>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</si>
  <si>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</si>
  <si>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</si>
  <si>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</si>
  <si>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</si>
  <si>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</si>
  <si>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</si>
  <si>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</si>
  <si>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</si>
  <si>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</si>
  <si>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</si>
  <si>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</si>
  <si>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</si>
  <si>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</si>
  <si>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</si>
  <si>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</si>
  <si>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</si>
  <si>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</si>
  <si>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</si>
  <si>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</si>
  <si>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</si>
  <si>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</si>
  <si>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</si>
  <si>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</si>
  <si>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</si>
  <si>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</si>
  <si>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</si>
  <si>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</si>
  <si>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</si>
  <si>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</si>
  <si>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</si>
  <si>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</si>
  <si>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</si>
  <si>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</si>
  <si>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</si>
  <si>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</si>
  <si>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</si>
  <si>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</si>
  <si>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</si>
  <si>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</si>
  <si>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</si>
  <si>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</si>
  <si>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</si>
  <si>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</si>
  <si>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</si>
  <si>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</si>
  <si>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</si>
  <si>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</si>
  <si>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</si>
  <si>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</si>
  <si>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</si>
  <si>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</si>
  <si>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</si>
  <si>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</si>
  <si>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</si>
  <si>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</si>
  <si>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</si>
  <si>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</si>
  <si>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</si>
  <si>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</si>
  <si>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</si>
  <si>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</si>
  <si>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</si>
  <si>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</si>
  <si>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</si>
  <si>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</si>
  <si>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</si>
  <si>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</si>
  <si>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</si>
  <si>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</si>
  <si>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</si>
  <si>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</si>
  <si>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</si>
  <si>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</si>
  <si>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</si>
  <si>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</si>
  <si>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</si>
  <si>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</si>
  <si>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</si>
  <si>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</si>
  <si>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</si>
  <si>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</si>
  <si>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</si>
  <si>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</si>
  <si>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</si>
  <si>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</si>
  <si>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</si>
  <si>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</si>
  <si>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</si>
  <si>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</si>
  <si>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</si>
  <si>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</si>
  <si>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</si>
  <si>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</si>
  <si>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</si>
  <si>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</si>
  <si>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</si>
  <si>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</si>
  <si>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</si>
  <si>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</si>
  <si>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</si>
  <si>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</si>
  <si>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</si>
  <si>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</si>
  <si>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</si>
  <si>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</si>
  <si>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</si>
  <si>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</si>
  <si>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</si>
  <si>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</si>
  <si>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</si>
  <si>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</si>
  <si>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</si>
  <si>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</si>
  <si>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</si>
  <si>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</si>
  <si>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</si>
  <si>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</si>
  <si>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</si>
  <si>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</si>
  <si>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</si>
  <si>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</si>
  <si>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</si>
  <si>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</si>
  <si>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</si>
  <si>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</si>
  <si>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</si>
  <si>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</si>
  <si>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</si>
  <si>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</si>
  <si>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</si>
  <si>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</si>
  <si>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</si>
  <si>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</si>
  <si>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</si>
  <si>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</si>
  <si>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</si>
  <si>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</si>
  <si>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</si>
  <si>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</si>
  <si>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</si>
  <si>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</si>
  <si>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</si>
  <si>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</si>
  <si>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</si>
  <si>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</si>
  <si>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</si>
  <si>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</si>
  <si>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</si>
  <si>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</si>
  <si>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</si>
  <si>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</si>
  <si>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</si>
  <si>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</si>
  <si>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</si>
  <si>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</si>
  <si>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</si>
  <si>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</si>
  <si>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</si>
  <si>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</si>
  <si>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</si>
  <si>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</si>
  <si>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</si>
  <si>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</si>
  <si>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</si>
  <si>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</si>
  <si>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</si>
  <si>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</si>
  <si>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</si>
  <si>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</si>
  <si>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</si>
  <si>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</si>
  <si>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</si>
  <si>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</si>
  <si>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</si>
  <si>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</si>
  <si>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</si>
  <si>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</si>
  <si>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</si>
  <si>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</si>
  <si>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</si>
  <si>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</si>
  <si>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</si>
  <si>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</si>
  <si>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</si>
  <si>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</si>
  <si>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</si>
  <si>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</si>
  <si>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</si>
  <si>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</si>
  <si>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</si>
  <si>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</si>
  <si>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</si>
  <si>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</si>
  <si>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</si>
  <si>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</si>
  <si>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</si>
  <si>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</si>
  <si>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</si>
  <si>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</si>
  <si>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</si>
  <si>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</si>
  <si>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</si>
  <si>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</si>
  <si>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</si>
  <si>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</si>
  <si>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</si>
  <si>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</si>
  <si>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</si>
  <si>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</si>
  <si>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</si>
  <si>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</si>
  <si>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</si>
  <si>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</si>
  <si>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</si>
  <si>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</si>
  <si>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</si>
  <si>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</si>
  <si>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</si>
  <si>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</si>
  <si>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</si>
  <si>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</si>
  <si>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</si>
  <si>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</si>
  <si>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</si>
  <si>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</si>
  <si>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</si>
  <si>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</si>
  <si>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</si>
  <si>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</si>
  <si>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</si>
  <si>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</si>
  <si>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</si>
  <si>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</si>
  <si>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</si>
  <si>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</si>
  <si>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</si>
  <si>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</si>
  <si>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</si>
  <si>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</si>
  <si>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</si>
  <si>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</si>
  <si>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</si>
  <si>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</si>
  <si>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</si>
  <si>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</si>
  <si>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</si>
  <si>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</si>
  <si>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</si>
  <si>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</si>
  <si>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</si>
  <si>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</si>
  <si>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</si>
  <si>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</si>
  <si>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</si>
  <si>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</si>
  <si>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</si>
  <si>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</si>
  <si>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</si>
  <si>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</si>
  <si>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</si>
  <si>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</si>
  <si>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</si>
  <si>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</si>
  <si>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</si>
  <si>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</si>
  <si>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</si>
  <si>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</si>
  <si>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</si>
  <si>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</si>
  <si>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</si>
  <si>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</si>
  <si>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</si>
  <si>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</si>
  <si>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</si>
  <si>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</si>
  <si>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</si>
  <si>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</si>
  <si>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</si>
  <si>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</si>
  <si>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</si>
  <si>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</si>
  <si>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</si>
  <si>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</si>
  <si>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</si>
  <si>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</si>
  <si>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</si>
  <si>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</si>
  <si>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</si>
  <si>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</si>
  <si>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</si>
  <si>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</si>
  <si>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</si>
  <si>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</si>
  <si>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</si>
  <si>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</si>
  <si>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</si>
  <si>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</si>
  <si>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</si>
  <si>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</si>
  <si>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</si>
  <si>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</si>
  <si>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</si>
  <si>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</si>
  <si>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</si>
  <si>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</si>
  <si>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</si>
  <si>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</si>
  <si>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</si>
  <si>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</si>
  <si>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</si>
  <si>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</si>
  <si>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</si>
  <si>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</si>
  <si>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</si>
  <si>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</si>
  <si>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</si>
  <si>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</si>
  <si>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</si>
  <si>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</si>
  <si>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</si>
  <si>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</si>
  <si>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</si>
  <si>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</si>
  <si>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</si>
  <si>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</si>
  <si>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</si>
  <si>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</si>
  <si>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</si>
  <si>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</si>
  <si>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</si>
  <si>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</si>
  <si>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</si>
  <si>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</si>
  <si>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</si>
  <si>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</si>
  <si>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</si>
  <si>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</si>
  <si>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</si>
  <si>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</si>
  <si>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</si>
  <si>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</si>
  <si>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</si>
  <si>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</si>
  <si>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</si>
  <si>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</si>
  <si>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</si>
  <si>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</si>
  <si>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</si>
  <si>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</si>
  <si>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</si>
  <si>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</si>
  <si>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</si>
  <si>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</si>
  <si>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</si>
  <si>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</si>
  <si>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</si>
  <si>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</si>
  <si>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</si>
  <si>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</si>
  <si>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</si>
  <si>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</si>
  <si>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</si>
  <si>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</si>
  <si>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</si>
  <si>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</si>
  <si>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</si>
  <si>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</si>
  <si>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</si>
  <si>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</si>
  <si>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</si>
  <si>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</si>
  <si>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</si>
  <si>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</si>
  <si>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</si>
  <si>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</si>
  <si>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</si>
  <si>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</si>
  <si>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</si>
  <si>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</si>
  <si>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</si>
  <si>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</si>
  <si>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</si>
  <si>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</si>
  <si>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</si>
  <si>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</si>
  <si>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</si>
  <si>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</si>
  <si>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</si>
  <si>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</si>
  <si>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</si>
  <si>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</si>
  <si>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</si>
  <si>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</si>
  <si>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</si>
  <si>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</si>
  <si>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</si>
  <si>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</si>
  <si>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</si>
  <si>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</si>
  <si>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</si>
  <si>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</si>
  <si>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</si>
  <si>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</si>
  <si>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</si>
  <si>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</si>
  <si>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</si>
  <si>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</si>
  <si>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</si>
  <si>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</si>
  <si>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</si>
  <si>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</si>
  <si>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</si>
  <si>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</si>
  <si>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</si>
  <si>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</si>
  <si>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</si>
  <si>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</si>
  <si>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</si>
  <si>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</si>
  <si>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</si>
  <si>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</si>
  <si>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</si>
  <si>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</si>
  <si>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</si>
  <si>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</si>
  <si>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</si>
  <si>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</si>
  <si>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</si>
  <si>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</si>
  <si>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</si>
  <si>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</si>
  <si>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</si>
  <si>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</si>
  <si>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</si>
  <si>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</si>
  <si>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</si>
  <si>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</si>
  <si>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</si>
  <si>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</si>
  <si>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</si>
  <si>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</si>
  <si>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</si>
  <si>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</si>
  <si>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</si>
  <si>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</si>
  <si>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</si>
  <si>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</si>
  <si>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</si>
  <si>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</si>
  <si>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</si>
  <si>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</si>
  <si>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</si>
  <si>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</si>
  <si>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</si>
  <si>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</si>
  <si>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</si>
  <si>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</si>
  <si>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</si>
  <si>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</si>
  <si>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</si>
  <si>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</si>
  <si>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</si>
  <si>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</si>
  <si>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</si>
  <si>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</si>
  <si>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</si>
  <si>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</si>
  <si>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</si>
  <si>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</si>
  <si>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</si>
  <si>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</si>
  <si>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</si>
  <si>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</si>
  <si>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</si>
  <si>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</si>
  <si>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</si>
  <si>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</si>
  <si>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</si>
  <si>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</si>
  <si>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</si>
  <si>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</si>
  <si>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</si>
  <si>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</si>
  <si>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</si>
  <si>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</si>
  <si>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</si>
  <si>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</si>
  <si>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</si>
  <si>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</si>
  <si>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</si>
  <si>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</si>
  <si>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</si>
  <si>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</si>
  <si>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</si>
  <si>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</si>
  <si>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</si>
  <si>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</si>
  <si>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</si>
  <si>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</si>
  <si>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</si>
  <si>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</si>
  <si>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</si>
  <si>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</si>
  <si>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</si>
  <si>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</si>
  <si>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</si>
  <si>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</si>
  <si>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</si>
  <si>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</si>
  <si>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</si>
  <si>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</si>
  <si>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</si>
  <si>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</si>
  <si>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</si>
  <si>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</si>
  <si>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</si>
  <si>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</si>
  <si>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</si>
  <si>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</si>
  <si>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</si>
  <si>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</si>
  <si>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</si>
  <si>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</si>
  <si>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</si>
  <si>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</si>
  <si>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</si>
  <si>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</si>
  <si>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</si>
  <si>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</si>
  <si>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</si>
  <si>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</si>
  <si>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</si>
  <si>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</si>
  <si>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</si>
  <si>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</si>
  <si>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</si>
  <si>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</si>
  <si>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</si>
  <si>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</si>
  <si>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</si>
  <si>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</si>
  <si>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</si>
  <si>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</si>
  <si>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</si>
  <si>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</si>
  <si>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</si>
  <si>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</si>
  <si>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</si>
  <si>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</si>
  <si>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</si>
  <si>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</si>
  <si>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</si>
  <si>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</si>
  <si>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</si>
  <si>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</si>
  <si>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</si>
  <si>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</si>
  <si>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</si>
  <si>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</si>
  <si>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</si>
  <si>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</si>
  <si>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</si>
  <si>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</si>
  <si>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</si>
  <si>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</si>
  <si>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</si>
  <si>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</si>
  <si>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</si>
  <si>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</si>
  <si>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</si>
  <si>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</si>
  <si>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</si>
  <si>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</si>
  <si>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</si>
  <si>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</si>
  <si>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</si>
  <si>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</si>
  <si>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</si>
  <si>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</si>
  <si>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</si>
  <si>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</si>
  <si>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</si>
  <si>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</si>
  <si>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</si>
  <si>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</si>
  <si>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</si>
  <si>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</si>
  <si>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</si>
  <si>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</si>
  <si>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</si>
  <si>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</si>
  <si>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</si>
  <si>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</si>
  <si>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</si>
  <si>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</si>
  <si>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</si>
  <si>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</si>
  <si>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</si>
  <si>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</si>
  <si>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</si>
  <si>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</si>
  <si>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</si>
  <si>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</si>
  <si>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</si>
  <si>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</si>
  <si>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</si>
  <si>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</si>
  <si>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</si>
  <si>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</si>
  <si>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</si>
  <si>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</si>
  <si>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</si>
  <si>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</si>
  <si>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</si>
  <si>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</si>
  <si>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</si>
  <si>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</si>
  <si>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</si>
  <si>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</si>
  <si>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</si>
  <si>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</si>
  <si>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</si>
  <si>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</si>
  <si>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</si>
  <si>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</si>
  <si>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</si>
  <si>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</si>
  <si>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</si>
  <si>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</si>
  <si>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</si>
  <si>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</si>
  <si>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</si>
  <si>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</si>
  <si>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</si>
  <si>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</si>
  <si>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</si>
  <si>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</si>
  <si>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</si>
  <si>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</si>
  <si>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</si>
  <si>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</si>
  <si>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</si>
  <si>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</si>
  <si>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</si>
  <si>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</si>
  <si>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</si>
  <si>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</si>
  <si>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</si>
  <si>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</si>
  <si>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</si>
  <si>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</si>
  <si>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</si>
  <si>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</si>
  <si>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</si>
  <si>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</si>
  <si>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</si>
  <si>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</si>
  <si>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</si>
  <si>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</si>
  <si>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</si>
  <si>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</si>
  <si>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</si>
  <si>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</si>
  <si>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</si>
  <si>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</si>
  <si>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</si>
  <si>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</si>
  <si>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</si>
  <si>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</si>
  <si>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</si>
  <si>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</si>
  <si>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</si>
  <si>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</si>
  <si>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</si>
  <si>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</si>
  <si>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</si>
  <si>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</si>
  <si>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</si>
  <si>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</si>
  <si>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</si>
  <si>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</si>
  <si>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</si>
  <si>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</si>
  <si>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</si>
  <si>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</si>
  <si>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</si>
  <si>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</si>
  <si>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</si>
  <si>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</si>
  <si>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</si>
  <si>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</si>
  <si>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</si>
  <si>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</si>
  <si>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</si>
  <si>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</si>
  <si>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</si>
  <si>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</si>
  <si>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</si>
  <si>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</si>
  <si>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</si>
  <si>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</si>
  <si>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</si>
  <si>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</si>
  <si>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</si>
  <si>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</si>
  <si>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</si>
  <si>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</si>
  <si>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</si>
  <si>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</si>
  <si>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</si>
  <si>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</si>
  <si>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</si>
  <si>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</si>
  <si>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</si>
  <si>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</si>
  <si>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</si>
  <si>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</si>
  <si>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</si>
  <si>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</si>
  <si>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</si>
  <si>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</si>
  <si>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</si>
  <si>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</si>
  <si>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</si>
  <si>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</si>
  <si>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</si>
  <si>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</si>
  <si>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</si>
  <si>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</si>
  <si>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</si>
  <si>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</si>
  <si>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</si>
  <si>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</si>
  <si>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</si>
  <si>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</si>
  <si>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</si>
  <si>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</si>
  <si>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</si>
  <si>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</si>
  <si>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</si>
  <si>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</si>
  <si>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</si>
  <si>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</si>
  <si>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</si>
  <si>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</si>
  <si>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</si>
  <si>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</si>
  <si>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</si>
  <si>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</si>
  <si>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</si>
  <si>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</si>
  <si>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</si>
  <si>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</si>
  <si>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</si>
  <si>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</si>
  <si>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</si>
  <si>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</si>
  <si>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</si>
  <si>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</si>
  <si>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</si>
  <si>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</si>
  <si>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</si>
  <si>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</si>
  <si>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</si>
  <si>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</si>
  <si>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</si>
  <si>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</si>
  <si>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</si>
  <si>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</si>
  <si>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</si>
  <si>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</si>
  <si>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</si>
  <si>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</si>
  <si>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</si>
  <si>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</si>
  <si>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</si>
  <si>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</si>
  <si>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</si>
  <si>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</si>
  <si>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</si>
  <si>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</si>
  <si>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</si>
  <si>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</si>
  <si>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</si>
  <si>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</si>
  <si>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</si>
  <si>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</si>
  <si>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</si>
  <si>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</si>
  <si>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</si>
  <si>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</si>
  <si>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</si>
  <si>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</si>
  <si>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</si>
  <si>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</si>
  <si>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</si>
  <si>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</si>
  <si>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</si>
  <si>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</si>
  <si>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</si>
  <si>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</si>
  <si>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</si>
  <si>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</si>
  <si>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</si>
  <si>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</si>
  <si>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</si>
  <si>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</si>
  <si>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</si>
  <si>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</si>
  <si>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</si>
  <si>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</si>
  <si>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</si>
  <si>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</si>
  <si>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</si>
  <si>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</si>
  <si>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</si>
  <si>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</si>
  <si>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</si>
  <si>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</si>
  <si>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</si>
  <si>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</si>
  <si>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</si>
  <si>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</si>
  <si>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</si>
  <si>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</si>
  <si>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</si>
  <si>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</si>
  <si>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</si>
  <si>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</si>
  <si>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</si>
  <si>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</si>
  <si>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</si>
  <si>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</si>
  <si>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</si>
  <si>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</si>
  <si>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</si>
  <si>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</si>
  <si>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</si>
  <si>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</si>
  <si>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</si>
  <si>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</si>
  <si>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</si>
  <si>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</si>
  <si>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</si>
  <si>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</si>
  <si>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</si>
  <si>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</si>
  <si>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</si>
  <si>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</si>
  <si>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</si>
  <si>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</si>
  <si>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</si>
  <si>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</si>
  <si>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</si>
  <si>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</si>
  <si>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</si>
  <si>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</si>
  <si>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</si>
  <si>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</si>
  <si>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</si>
  <si>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</si>
  <si>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</si>
  <si>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</si>
  <si>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</si>
  <si>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</si>
  <si>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</si>
  <si>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</si>
  <si>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</si>
  <si>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</si>
  <si>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</si>
  <si>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</si>
  <si>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</si>
  <si>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</si>
  <si>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</si>
  <si>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</si>
  <si>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</si>
  <si>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</si>
  <si>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</si>
  <si>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</si>
  <si>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</si>
  <si>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</si>
  <si>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</si>
  <si>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</si>
  <si>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</si>
  <si>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</si>
  <si>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</si>
  <si>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</si>
  <si>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</si>
  <si>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</si>
  <si>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</si>
  <si>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</si>
  <si>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</si>
  <si>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</si>
  <si>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</si>
  <si>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</si>
  <si>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</si>
  <si>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</si>
  <si>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</si>
  <si>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</si>
  <si>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</si>
  <si>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</si>
  <si>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</si>
  <si>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</si>
  <si>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</si>
  <si>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</si>
  <si>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</si>
  <si>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</si>
  <si>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</si>
  <si>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</si>
  <si>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</si>
  <si>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</si>
  <si>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</si>
  <si>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</si>
  <si>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</si>
  <si>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</si>
  <si>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</si>
  <si>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</si>
  <si>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</si>
  <si>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</si>
  <si>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</si>
  <si>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</si>
  <si>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</si>
  <si>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</si>
  <si>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</si>
  <si>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</si>
  <si>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</si>
  <si>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</si>
  <si>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</si>
  <si>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</si>
  <si>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</si>
  <si>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</si>
  <si>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</si>
  <si>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</si>
  <si>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</si>
  <si>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</si>
  <si>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</si>
  <si>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</si>
  <si>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</si>
  <si>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</si>
  <si>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</si>
  <si>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</si>
  <si>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</si>
  <si>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</si>
  <si>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</si>
  <si>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</si>
  <si>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</si>
  <si>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</si>
  <si>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</si>
  <si>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</si>
  <si>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</si>
  <si>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</si>
  <si>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</si>
  <si>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</si>
  <si>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</si>
  <si>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</si>
  <si>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</si>
  <si>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</si>
  <si>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</si>
  <si>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</si>
  <si>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</si>
  <si>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</si>
  <si>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</si>
  <si>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</si>
  <si>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</si>
  <si>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</si>
  <si>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</si>
  <si>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</si>
  <si>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</si>
  <si>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</si>
  <si>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</si>
  <si>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</si>
  <si>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</si>
  <si>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</si>
  <si>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</si>
  <si>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</si>
  <si>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</si>
  <si>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</si>
  <si>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</si>
  <si>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</si>
  <si>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</si>
  <si>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</si>
  <si>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</si>
  <si>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</si>
  <si>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</si>
  <si>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</si>
  <si>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</si>
  <si>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</si>
  <si>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</si>
  <si>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</si>
  <si>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</si>
  <si>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</si>
  <si>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</si>
  <si>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</si>
  <si>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</si>
  <si>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</si>
  <si>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</si>
  <si>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</si>
  <si>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</si>
  <si>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</si>
  <si>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</si>
  <si>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</si>
  <si>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</si>
  <si>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</si>
  <si>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</si>
  <si>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</si>
  <si>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</si>
  <si>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</si>
  <si>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</si>
  <si>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</si>
  <si>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</si>
  <si>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</si>
  <si>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</si>
  <si>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</si>
  <si>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</si>
  <si>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</si>
  <si>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</si>
  <si>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</si>
  <si>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</si>
  <si>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</si>
  <si>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</si>
  <si>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</si>
  <si>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</si>
  <si>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</si>
  <si>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</si>
  <si>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</si>
  <si>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</si>
  <si>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</si>
  <si>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</si>
  <si>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</si>
  <si>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</si>
  <si>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</si>
  <si>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</si>
  <si>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</si>
  <si>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</si>
  <si>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</si>
  <si>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</si>
  <si>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</si>
  <si>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</si>
  <si>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</si>
  <si>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</si>
  <si>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</si>
  <si>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</si>
  <si>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</si>
  <si>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</si>
  <si>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</si>
  <si>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</si>
  <si>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</si>
  <si>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</si>
  <si>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</si>
  <si>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</si>
  <si>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</si>
  <si>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</si>
  <si>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</si>
  <si>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</si>
  <si>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</si>
  <si>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</si>
  <si>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</si>
  <si>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</si>
  <si>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</si>
  <si>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</si>
  <si>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</si>
  <si>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</si>
  <si>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</si>
  <si>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</si>
  <si>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</si>
  <si>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</si>
  <si>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</si>
  <si>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</si>
  <si>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</si>
  <si>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</si>
  <si>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</si>
  <si>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</si>
  <si>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</si>
  <si>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</si>
  <si>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</si>
  <si>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</si>
  <si>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</si>
  <si>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</si>
  <si>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</si>
  <si>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</si>
  <si>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</si>
  <si>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</si>
  <si>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</si>
  <si>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</si>
  <si>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</si>
  <si>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</si>
  <si>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</si>
  <si>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</si>
  <si>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</si>
  <si>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</si>
  <si>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</si>
  <si>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</si>
  <si>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</si>
  <si>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</si>
  <si>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</si>
  <si>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</si>
  <si>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</si>
  <si>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</si>
  <si>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</si>
  <si>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</si>
  <si>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</si>
  <si>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</si>
  <si>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</si>
  <si>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</si>
  <si>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</si>
  <si>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</si>
  <si>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</si>
  <si>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</si>
  <si>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</si>
  <si>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</si>
  <si>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</si>
  <si>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</si>
  <si>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</si>
  <si>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</si>
  <si>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</si>
  <si>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</si>
  <si>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</si>
  <si>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</si>
  <si>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</si>
  <si>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</si>
  <si>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</si>
  <si>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</si>
  <si>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</si>
  <si>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</si>
  <si>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</si>
  <si>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</si>
  <si>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</si>
  <si>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</si>
  <si>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</si>
  <si>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</si>
  <si>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</si>
  <si>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</si>
  <si>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</si>
  <si>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</si>
  <si>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</si>
  <si>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</si>
  <si>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</si>
  <si>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</si>
  <si>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</si>
  <si>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</si>
  <si>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</si>
  <si>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</si>
  <si>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</si>
  <si>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</si>
  <si>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</si>
  <si>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</si>
  <si>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</si>
  <si>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</si>
  <si>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</si>
  <si>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</si>
  <si>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</si>
  <si>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</si>
  <si>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</si>
  <si>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</si>
  <si>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</si>
  <si>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</si>
  <si>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</si>
  <si>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</si>
  <si>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</si>
  <si>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</si>
  <si>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</si>
  <si>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</si>
  <si>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</si>
  <si>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</si>
  <si>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</si>
  <si>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</si>
  <si>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</si>
  <si>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</si>
  <si>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</si>
  <si>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</si>
  <si>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</si>
  <si>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</si>
  <si>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</si>
  <si>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</si>
  <si>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</si>
  <si>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</si>
  <si>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</si>
  <si>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</si>
  <si>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</si>
  <si>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</si>
  <si>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</si>
  <si>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</si>
  <si>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</si>
  <si>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</si>
  <si>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</si>
  <si>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</si>
  <si>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</si>
  <si>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</si>
  <si>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</si>
  <si>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</si>
  <si>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</si>
  <si>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</si>
  <si>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</si>
  <si>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</si>
  <si>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</si>
  <si>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</si>
  <si>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</si>
  <si>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</si>
  <si>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</si>
  <si>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</si>
  <si>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</si>
  <si>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</si>
  <si>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</si>
  <si>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</si>
  <si>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</si>
  <si>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</si>
  <si>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</si>
  <si>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</si>
  <si>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</si>
  <si>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</si>
  <si>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</si>
  <si>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</si>
  <si>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</si>
  <si>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</si>
  <si>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</si>
  <si>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</si>
  <si>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</si>
  <si>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</si>
  <si>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</si>
  <si>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</si>
  <si>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</si>
  <si>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</si>
  <si>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</si>
  <si>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</si>
  <si>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</si>
  <si>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</si>
  <si>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</si>
  <si>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</si>
  <si>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</si>
  <si>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</si>
  <si>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</si>
  <si>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</si>
  <si>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</si>
  <si>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</si>
  <si>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</si>
  <si>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</si>
  <si>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</si>
  <si>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</si>
  <si>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</si>
  <si>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</si>
  <si>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</si>
  <si>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</si>
  <si>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</si>
  <si>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</si>
  <si>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</si>
  <si>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</si>
  <si>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</si>
  <si>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</si>
  <si>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</si>
  <si>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</si>
  <si>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</si>
  <si>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</si>
  <si>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</si>
  <si>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</si>
  <si>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</si>
  <si>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</si>
  <si>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</si>
  <si>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</si>
  <si>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</si>
  <si>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</si>
  <si>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</si>
  <si>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</si>
  <si>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</si>
  <si>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</si>
  <si>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</si>
  <si>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</si>
  <si>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</si>
  <si>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</si>
  <si>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</si>
  <si>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</si>
  <si>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</si>
  <si>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</si>
  <si>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</si>
  <si>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</si>
  <si>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</si>
  <si>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</si>
  <si>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</si>
  <si>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</si>
  <si>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</si>
  <si>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</si>
  <si>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</si>
  <si>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</si>
  <si>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</si>
  <si>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</si>
  <si>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</si>
  <si>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</si>
  <si>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</si>
  <si>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</si>
  <si>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</si>
  <si>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</si>
  <si>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</si>
  <si>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</si>
  <si>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</si>
  <si>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</si>
  <si>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</si>
  <si>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</si>
  <si>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</si>
  <si>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</si>
  <si>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</si>
  <si>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</si>
  <si>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</si>
  <si>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</si>
  <si>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</si>
  <si>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</si>
  <si>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</si>
  <si>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</si>
  <si>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</si>
  <si>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</si>
  <si>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</si>
  <si>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</si>
  <si>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</si>
  <si>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</si>
  <si>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</si>
  <si>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</si>
  <si>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</si>
  <si>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</si>
  <si>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</si>
  <si>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</si>
  <si>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</si>
  <si>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</si>
  <si>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</si>
  <si>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</si>
  <si>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</si>
  <si>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</si>
  <si>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</si>
  <si>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</si>
  <si>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</si>
  <si>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</si>
  <si>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</si>
  <si>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</si>
  <si>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</si>
  <si>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</si>
  <si>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</si>
  <si>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</si>
  <si>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</si>
  <si>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</si>
  <si>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</si>
  <si>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</si>
  <si>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</si>
  <si>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</si>
  <si>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</si>
  <si>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</si>
  <si>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</si>
  <si>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</si>
  <si>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</si>
  <si>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</si>
  <si>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</si>
  <si>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</si>
  <si>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</si>
  <si>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</si>
  <si>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</si>
  <si>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</si>
  <si>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</si>
  <si>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</si>
  <si>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</si>
  <si>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</si>
  <si>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</si>
  <si>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</si>
  <si>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</si>
  <si>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</si>
  <si>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</si>
  <si>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</si>
  <si>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</si>
  <si>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</si>
  <si>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</si>
  <si>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</si>
  <si>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</si>
  <si>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</si>
  <si>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</si>
  <si>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</si>
  <si>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</si>
  <si>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</si>
  <si>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</si>
  <si>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</si>
  <si>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</si>
  <si>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</si>
  <si>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</si>
  <si>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</si>
  <si>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</si>
  <si>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</si>
  <si>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</si>
  <si>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</si>
  <si>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</si>
  <si>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</si>
  <si>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</si>
  <si>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</si>
  <si>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</si>
  <si>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</si>
  <si>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</si>
  <si>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</si>
  <si>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</si>
  <si>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</si>
  <si>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</si>
  <si>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</si>
  <si>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</si>
  <si>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</si>
  <si>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</si>
  <si>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</si>
  <si>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</si>
  <si>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</si>
  <si>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</si>
  <si>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</si>
  <si>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</si>
  <si>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</si>
  <si>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</si>
  <si>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</si>
  <si>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</si>
  <si>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</si>
  <si>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</si>
  <si>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</si>
  <si>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</si>
  <si>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</si>
  <si>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</si>
  <si>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</si>
  <si>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</si>
  <si>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</si>
  <si>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</si>
  <si>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</si>
  <si>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</si>
  <si>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</si>
  <si>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</si>
  <si>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</si>
  <si>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</si>
  <si>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</si>
  <si>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</si>
  <si>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</si>
  <si>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</si>
  <si>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</si>
  <si>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</si>
  <si>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</si>
  <si>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</si>
  <si>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</si>
  <si>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</si>
  <si>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</si>
  <si>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</si>
  <si>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</si>
  <si>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</si>
  <si>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</si>
  <si>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</si>
  <si>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</si>
  <si>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</si>
  <si>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</si>
  <si>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</si>
  <si>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</si>
  <si>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</si>
  <si>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</si>
  <si>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</si>
  <si>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</si>
  <si>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</si>
  <si>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</si>
  <si>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</si>
  <si>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</si>
  <si>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</si>
  <si>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</si>
  <si>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</si>
  <si>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</si>
  <si>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</si>
  <si>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</si>
  <si>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</si>
  <si>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</si>
  <si>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</si>
  <si>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</si>
  <si>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</si>
  <si>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</si>
  <si>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</si>
  <si>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</si>
  <si>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</si>
  <si>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</si>
  <si>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</si>
  <si>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</si>
  <si>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</si>
  <si>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</si>
  <si>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</si>
  <si>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</si>
  <si>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</si>
  <si>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</si>
  <si>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</si>
  <si>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</si>
  <si>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</si>
  <si>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</si>
  <si>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</si>
  <si>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</si>
  <si>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</si>
  <si>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</si>
  <si>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</si>
  <si>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</si>
  <si>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</si>
  <si>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</si>
  <si>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</si>
  <si>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</si>
  <si>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</si>
  <si>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</si>
  <si>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</si>
  <si>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</si>
  <si>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</si>
  <si>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</si>
  <si>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</si>
  <si>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</si>
  <si>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</si>
  <si>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</si>
  <si>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</si>
  <si>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</si>
  <si>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</si>
  <si>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</si>
  <si>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</si>
  <si>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</si>
  <si>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</si>
  <si>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</si>
  <si>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</si>
  <si>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</si>
  <si>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</si>
  <si>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</si>
  <si>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</si>
  <si>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</si>
  <si>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</si>
  <si>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</si>
  <si>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</si>
  <si>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</si>
  <si>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</si>
  <si>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</si>
  <si>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</si>
  <si>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</si>
  <si>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</si>
  <si>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</si>
  <si>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</si>
  <si>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</si>
  <si>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</si>
  <si>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</si>
  <si>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</si>
  <si>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</si>
  <si>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</si>
  <si>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</si>
  <si>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</si>
  <si>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</si>
  <si>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</si>
  <si>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</si>
  <si>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</si>
  <si>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</si>
  <si>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</si>
  <si>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</si>
  <si>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</si>
  <si>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</si>
  <si>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</si>
  <si>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</si>
  <si>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</si>
  <si>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</si>
  <si>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</si>
  <si>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</si>
  <si>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</si>
  <si>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</si>
  <si>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</si>
  <si>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</si>
  <si>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</si>
  <si>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</si>
  <si>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</si>
  <si>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</si>
  <si>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</si>
  <si>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</si>
  <si>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</si>
  <si>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</si>
  <si>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</si>
  <si>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</si>
  <si>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</si>
  <si>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</si>
  <si>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</si>
  <si>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</si>
  <si>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</si>
  <si>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</si>
  <si>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</si>
  <si>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</si>
  <si>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</si>
  <si>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</si>
  <si>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</si>
  <si>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</si>
  <si>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</si>
  <si>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</si>
  <si>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</si>
  <si>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</si>
  <si>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</si>
  <si>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</si>
  <si>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</si>
  <si>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</si>
  <si>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</si>
  <si>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</si>
  <si>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</si>
  <si>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</si>
  <si>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</si>
  <si>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</si>
  <si>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</si>
  <si>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</si>
  <si>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</si>
  <si>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</si>
  <si>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</si>
  <si>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</si>
  <si>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</si>
  <si>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</si>
  <si>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</si>
  <si>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</si>
  <si>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</si>
  <si>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</si>
  <si>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</si>
  <si>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</si>
  <si>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</si>
  <si>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</si>
  <si>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</si>
  <si>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</si>
  <si>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</si>
  <si>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</si>
  <si>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</si>
  <si>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</si>
  <si>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</si>
  <si>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</si>
  <si>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</si>
  <si>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</si>
  <si>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</si>
  <si>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</si>
  <si>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</si>
  <si>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</si>
  <si>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</si>
  <si>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</si>
  <si>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</si>
  <si>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</si>
  <si>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</si>
  <si>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</si>
  <si>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</si>
  <si>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</si>
  <si>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</si>
  <si>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</si>
  <si>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</si>
  <si>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</si>
  <si>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</si>
  <si>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</si>
  <si>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</si>
  <si>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</si>
  <si>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</si>
  <si>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</si>
  <si>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</si>
  <si>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</si>
  <si>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</si>
  <si>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</si>
  <si>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</si>
  <si>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</si>
  <si>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</si>
  <si>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</si>
  <si>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</si>
  <si>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</si>
  <si>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</si>
  <si>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</si>
  <si>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</si>
  <si>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</si>
  <si>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</si>
  <si>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</si>
  <si>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</si>
  <si>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</si>
  <si>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</si>
  <si>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</si>
  <si>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</si>
  <si>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</si>
  <si>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</si>
  <si>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</si>
  <si>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</si>
  <si>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</si>
  <si>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</si>
  <si>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</si>
  <si>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</si>
  <si>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</si>
  <si>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</si>
  <si>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</si>
  <si>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</si>
  <si>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</si>
  <si>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</si>
  <si>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</si>
  <si>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</si>
  <si>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</si>
  <si>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</si>
  <si>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</si>
  <si>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</si>
  <si>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</si>
  <si>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</si>
  <si>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</si>
  <si>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</si>
  <si>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</si>
  <si>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</si>
  <si>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</si>
  <si>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</si>
  <si>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</si>
  <si>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</si>
  <si>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</si>
  <si>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</si>
  <si>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</si>
  <si>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</si>
  <si>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</si>
  <si>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</si>
  <si>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</si>
  <si>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</si>
  <si>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</si>
  <si>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</si>
  <si>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</si>
  <si>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</si>
  <si>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</si>
  <si>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</si>
  <si>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</si>
  <si>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</si>
  <si>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</si>
  <si>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</si>
  <si>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</si>
  <si>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</si>
  <si>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</si>
  <si>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</si>
  <si>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</si>
  <si>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</si>
  <si>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</si>
  <si>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</si>
  <si>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</si>
  <si>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</si>
  <si>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</si>
  <si>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</si>
  <si>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</si>
  <si>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</si>
  <si>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</si>
  <si>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</si>
  <si>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</si>
  <si>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</si>
  <si>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</si>
  <si>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</si>
  <si>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</si>
  <si>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</si>
  <si>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</si>
  <si>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</si>
  <si>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</si>
  <si>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</si>
  <si>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</si>
  <si>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</si>
  <si>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</si>
  <si>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</si>
  <si>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</si>
  <si>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</si>
  <si>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</si>
  <si>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</si>
  <si>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</si>
  <si>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</si>
  <si>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</si>
  <si>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</si>
  <si>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</si>
  <si>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</si>
  <si>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</si>
  <si>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</si>
  <si>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</si>
  <si>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</si>
  <si>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</si>
  <si>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</si>
  <si>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</si>
  <si>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</si>
  <si>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</si>
  <si>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</si>
  <si>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</si>
  <si>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</si>
  <si>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</si>
  <si>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</si>
  <si>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</si>
  <si>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</si>
  <si>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</si>
  <si>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</si>
  <si>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</si>
  <si>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</si>
  <si>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</si>
  <si>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</si>
  <si>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</si>
  <si>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</si>
  <si>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</si>
  <si>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</si>
  <si>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</si>
  <si>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</si>
  <si>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</si>
  <si>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</si>
  <si>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</si>
  <si>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</si>
  <si>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</si>
  <si>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</si>
  <si>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</si>
  <si>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</si>
  <si>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</si>
  <si>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</si>
  <si>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</si>
  <si>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</si>
  <si>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</si>
  <si>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</si>
  <si>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</si>
  <si>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</si>
  <si>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</si>
  <si>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</si>
  <si>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</si>
  <si>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</si>
  <si>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</si>
  <si>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</si>
  <si>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</si>
  <si>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</si>
  <si>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</si>
  <si>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</si>
  <si>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</si>
  <si>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</si>
  <si>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</si>
  <si>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</si>
  <si>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</si>
  <si>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</si>
  <si>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</si>
  <si>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</si>
  <si>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</si>
  <si>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</si>
  <si>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</si>
  <si>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</si>
  <si>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</si>
  <si>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</si>
  <si>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</si>
  <si>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</si>
  <si>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</si>
  <si>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</si>
  <si>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</si>
  <si>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</si>
  <si>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</si>
  <si>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</si>
  <si>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</si>
  <si>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</si>
  <si>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</si>
  <si>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</si>
  <si>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</si>
  <si>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</si>
  <si>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</si>
  <si>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</si>
  <si>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</si>
  <si>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</si>
  <si>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</si>
  <si>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</si>
  <si>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</si>
  <si>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</si>
  <si>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</si>
  <si>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</si>
  <si>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</si>
  <si>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</si>
  <si>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</si>
  <si>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</si>
  <si>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</si>
  <si>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</si>
  <si>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</si>
  <si>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</si>
  <si>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</si>
  <si>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</si>
  <si>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</si>
  <si>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</si>
  <si>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</si>
  <si>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</si>
  <si>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</si>
  <si>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</si>
  <si>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</si>
  <si>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</si>
  <si>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</si>
  <si>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</si>
  <si>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</si>
  <si>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</si>
  <si>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</si>
  <si>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</si>
  <si>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</si>
  <si>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</si>
  <si>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</si>
  <si>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</si>
  <si>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</si>
  <si>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</si>
  <si>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</si>
  <si>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</si>
  <si>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</si>
  <si>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</si>
  <si>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</si>
  <si>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</si>
  <si>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</si>
  <si>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</si>
  <si>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</si>
  <si>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</si>
  <si>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</si>
  <si>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</si>
  <si>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</si>
  <si>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</si>
  <si>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</si>
  <si>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</si>
  <si>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</si>
  <si>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</si>
  <si>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</si>
  <si>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</si>
  <si>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</si>
  <si>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</si>
  <si>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</si>
  <si>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</si>
  <si>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</si>
  <si>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</si>
  <si>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</si>
  <si>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</si>
  <si>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</si>
  <si>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</si>
  <si>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</si>
  <si>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</si>
  <si>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</si>
  <si>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</si>
  <si>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</si>
  <si>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</si>
  <si>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</si>
  <si>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</si>
  <si>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</si>
  <si>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</si>
  <si>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</si>
  <si>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</si>
  <si>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</si>
  <si>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</si>
  <si>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</si>
  <si>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</si>
  <si>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</si>
  <si>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</si>
  <si>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</si>
  <si>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</si>
  <si>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</si>
  <si>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</si>
  <si>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</si>
  <si>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</si>
  <si>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</si>
  <si>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</si>
  <si>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</si>
  <si>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</si>
  <si>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</si>
  <si>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</si>
  <si>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</si>
  <si>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</si>
  <si>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</si>
  <si>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</si>
  <si>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</si>
  <si>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</si>
  <si>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</si>
  <si>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</si>
  <si>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</si>
  <si>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</si>
  <si>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</si>
  <si>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</si>
  <si>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</si>
  <si>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</si>
  <si>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</si>
  <si>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</si>
  <si>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</si>
  <si>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</si>
  <si>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</si>
  <si>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</si>
  <si>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</si>
  <si>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</si>
  <si>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</si>
  <si>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</si>
  <si>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</si>
  <si>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</si>
  <si>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</si>
  <si>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</si>
  <si>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</si>
  <si>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</si>
  <si>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</si>
  <si>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</si>
  <si>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</si>
  <si>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</si>
  <si>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</si>
  <si>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</si>
  <si>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</si>
  <si>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</si>
  <si>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</si>
  <si>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</si>
  <si>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</si>
  <si>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</si>
  <si>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</si>
  <si>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</si>
  <si>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</si>
  <si>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</si>
  <si>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</si>
  <si>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</si>
  <si>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</si>
  <si>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</si>
  <si>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</si>
  <si>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</si>
  <si>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</si>
  <si>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</si>
  <si>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</si>
  <si>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</si>
  <si>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</si>
  <si>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</si>
  <si>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</si>
  <si>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</si>
  <si>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</si>
  <si>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</si>
  <si>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</si>
  <si>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</si>
  <si>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</si>
  <si>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</si>
  <si>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</si>
  <si>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</si>
  <si>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</si>
  <si>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</si>
  <si>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</si>
  <si>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</si>
  <si>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</si>
  <si>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</si>
  <si>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</si>
  <si>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</si>
  <si>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</si>
  <si>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</si>
  <si>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</si>
  <si>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</si>
  <si>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</si>
  <si>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</si>
  <si>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</si>
  <si>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</si>
  <si>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</si>
  <si>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</si>
  <si>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</si>
  <si>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</si>
  <si>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</si>
  <si>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</si>
  <si>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</si>
  <si>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</si>
  <si>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</si>
  <si>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</si>
  <si>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</si>
  <si>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</si>
  <si>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</si>
  <si>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</si>
  <si>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</si>
  <si>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</si>
  <si>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</si>
  <si>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</si>
  <si>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</si>
  <si>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</si>
  <si>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</si>
  <si>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</si>
  <si>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</si>
  <si>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</si>
  <si>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</si>
  <si>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</si>
  <si>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</si>
  <si>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</si>
  <si>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</si>
  <si>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</si>
  <si>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</si>
  <si>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</si>
  <si>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</si>
  <si>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</si>
  <si>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</si>
  <si>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</si>
  <si>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</si>
  <si>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</si>
  <si>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</si>
  <si>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</si>
  <si>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</si>
  <si>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</si>
  <si>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</si>
  <si>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</si>
  <si>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</si>
  <si>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</si>
  <si>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</si>
  <si>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</si>
  <si>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</si>
  <si>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</si>
  <si>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</si>
  <si>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</si>
  <si>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</si>
  <si>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</si>
  <si>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</si>
  <si>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</si>
  <si>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</si>
  <si>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</si>
  <si>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</si>
  <si>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</si>
  <si>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</si>
  <si>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</si>
  <si>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</si>
  <si>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</si>
  <si>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</si>
  <si>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</si>
  <si>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</si>
  <si>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</si>
  <si>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</si>
  <si>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</si>
  <si>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</si>
  <si>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</si>
  <si>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</si>
  <si>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</si>
  <si>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</si>
  <si>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</si>
  <si>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</si>
  <si>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</si>
  <si>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</si>
  <si>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</si>
  <si>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</si>
  <si>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</si>
  <si>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</si>
  <si>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</si>
  <si>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</si>
  <si>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</si>
  <si>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</si>
  <si>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</si>
  <si>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</si>
  <si>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</si>
  <si>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</si>
  <si>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</si>
  <si>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</si>
  <si>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</si>
  <si>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</si>
  <si>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</si>
  <si>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</si>
  <si>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</si>
  <si>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</si>
  <si>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</si>
  <si>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</si>
  <si>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</si>
  <si>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</si>
  <si>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</si>
  <si>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</si>
  <si>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</si>
  <si>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</si>
  <si>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</si>
  <si>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</si>
  <si>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</si>
  <si>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</si>
  <si>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</si>
  <si>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</si>
  <si>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</si>
  <si>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</si>
  <si>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</si>
  <si>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</si>
  <si>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</si>
  <si>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</si>
  <si>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</si>
  <si>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</si>
  <si>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</si>
  <si>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</si>
  <si>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</si>
  <si>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</si>
  <si>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</si>
  <si>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</si>
  <si>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</si>
  <si>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</si>
  <si>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</si>
  <si>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</si>
  <si>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</si>
  <si>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</si>
  <si>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</si>
  <si>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</si>
  <si>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</si>
  <si>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</si>
  <si>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</si>
  <si>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</si>
  <si>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</si>
  <si>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</si>
  <si>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</si>
  <si>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</si>
  <si>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</si>
  <si>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</si>
  <si>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</si>
  <si>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</si>
  <si>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</si>
  <si>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</si>
  <si>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</si>
  <si>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</si>
  <si>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</si>
  <si>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</si>
  <si>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</si>
  <si>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</si>
  <si>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</si>
  <si>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</si>
  <si>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</si>
  <si>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</si>
  <si>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</si>
  <si>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</si>
  <si>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</si>
  <si>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</si>
  <si>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</si>
  <si>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</si>
  <si>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</si>
  <si>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</si>
  <si>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</si>
  <si>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</si>
  <si>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</si>
  <si>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</si>
  <si>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</si>
  <si>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</si>
  <si>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</si>
  <si>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</si>
  <si>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</si>
  <si>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</si>
  <si>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</si>
  <si>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</si>
  <si>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</si>
  <si>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</si>
  <si>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</si>
  <si>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</si>
  <si>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</si>
  <si>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</si>
  <si>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</si>
  <si>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</si>
  <si>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</si>
  <si>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</si>
  <si>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</si>
  <si>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</si>
  <si>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</si>
  <si>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</si>
  <si>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</si>
  <si>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</si>
  <si>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</si>
  <si>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</si>
  <si>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</si>
  <si>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</si>
  <si>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</si>
  <si>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</si>
  <si>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</si>
  <si>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</si>
  <si>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</si>
  <si>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</si>
  <si>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</si>
  <si>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</si>
  <si>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</si>
  <si>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</si>
  <si>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</si>
  <si>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</si>
  <si>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</si>
  <si>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</si>
  <si>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</si>
  <si>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</si>
  <si>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</si>
  <si>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</si>
  <si>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</si>
  <si>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</si>
  <si>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</si>
  <si>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</si>
  <si>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</si>
  <si>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</si>
  <si>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</si>
  <si>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</si>
  <si>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</si>
  <si>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</si>
  <si>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</si>
  <si>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</si>
  <si>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</si>
  <si>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</si>
  <si>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</si>
  <si>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</si>
  <si>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</si>
  <si>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</si>
  <si>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</si>
  <si>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</si>
  <si>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</si>
  <si>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</si>
  <si>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</si>
  <si>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</si>
  <si>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</si>
  <si>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</si>
  <si>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</si>
  <si>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</si>
  <si>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</si>
  <si>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</si>
  <si>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</si>
  <si>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</si>
  <si>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</si>
  <si>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</si>
  <si>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</si>
  <si>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</si>
  <si>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</si>
  <si>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</si>
  <si>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</si>
  <si>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</si>
  <si>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</si>
  <si>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</si>
  <si>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</si>
  <si>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</si>
  <si>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</si>
  <si>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</si>
  <si>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</si>
  <si>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</si>
  <si>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</si>
  <si>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</si>
  <si>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</si>
  <si>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</si>
  <si>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</si>
  <si>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</si>
  <si>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</si>
  <si>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</si>
  <si>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</si>
  <si>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</si>
  <si>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</si>
  <si>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</si>
  <si>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</si>
  <si>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</si>
  <si>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</si>
  <si>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</si>
  <si>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</si>
  <si>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</si>
  <si>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</si>
  <si>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</si>
  <si>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</si>
  <si>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</si>
  <si>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</si>
  <si>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</si>
  <si>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</si>
  <si>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</si>
  <si>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</si>
  <si>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</si>
  <si>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</si>
  <si>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</si>
  <si>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</si>
  <si>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</si>
  <si>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</si>
  <si>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</si>
  <si>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</si>
  <si>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</si>
  <si>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</si>
  <si>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</si>
  <si>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</si>
  <si>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</si>
  <si>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</si>
  <si>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</si>
  <si>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</si>
  <si>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</si>
  <si>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</si>
  <si>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</si>
  <si>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</si>
  <si>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</si>
  <si>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</si>
  <si>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</si>
  <si>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</si>
  <si>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</si>
  <si>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</si>
  <si>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</si>
  <si>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</si>
  <si>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</si>
  <si>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</si>
  <si>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</si>
  <si>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</si>
  <si>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</si>
  <si>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</si>
  <si>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</si>
  <si>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</si>
  <si>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</si>
  <si>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</si>
  <si>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</si>
  <si>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</si>
  <si>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</si>
  <si>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</si>
  <si>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</si>
  <si>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</si>
  <si>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</si>
  <si>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</si>
  <si>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</si>
  <si>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</si>
  <si>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</si>
  <si>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</si>
  <si>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</si>
  <si>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</si>
  <si>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</si>
  <si>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</si>
  <si>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</si>
  <si>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</si>
  <si>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</si>
  <si>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</si>
  <si>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</si>
  <si>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</si>
  <si>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</si>
  <si>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</si>
  <si>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</si>
  <si>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</si>
  <si>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</si>
  <si>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</si>
  <si>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</si>
  <si>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</si>
  <si>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</si>
  <si>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</si>
  <si>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</si>
  <si>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</si>
  <si>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</si>
  <si>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</si>
  <si>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</si>
  <si>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</si>
  <si>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</si>
  <si>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</si>
  <si>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</si>
  <si>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</si>
  <si>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</si>
  <si>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</si>
  <si>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</si>
  <si>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</si>
  <si>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</si>
  <si>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</si>
  <si>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</si>
  <si>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</si>
  <si>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</si>
  <si>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</si>
  <si>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</si>
  <si>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</si>
  <si>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</si>
  <si>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</si>
  <si>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</si>
  <si>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</si>
  <si>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</si>
  <si>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</si>
  <si>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</si>
  <si>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</si>
  <si>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</si>
  <si>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</si>
  <si>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</si>
  <si>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</si>
  <si>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</si>
  <si>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</si>
  <si>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</si>
  <si>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</si>
  <si>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</si>
  <si>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</si>
  <si>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</si>
  <si>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</si>
  <si>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</si>
  <si>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</si>
  <si>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</si>
  <si>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</si>
  <si>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</si>
  <si>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</si>
  <si>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</si>
  <si>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</si>
  <si>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</si>
  <si>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</si>
  <si>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</si>
  <si>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</si>
  <si>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</si>
  <si>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</si>
  <si>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</si>
  <si>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</si>
  <si>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</si>
  <si>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</si>
  <si>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</si>
  <si>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</si>
  <si>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</si>
  <si>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</si>
  <si>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</si>
  <si>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</si>
  <si>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</si>
  <si>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</si>
  <si>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</si>
  <si>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</si>
  <si>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</si>
  <si>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</si>
  <si>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</si>
  <si>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</si>
  <si>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</si>
  <si>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</si>
  <si>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</si>
  <si>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</si>
  <si>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</si>
  <si>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</si>
  <si>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</si>
  <si>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</si>
  <si>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</si>
  <si>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</si>
  <si>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</si>
  <si>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</si>
  <si>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</si>
  <si>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</si>
  <si>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</si>
  <si>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</si>
  <si>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</si>
  <si>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</si>
  <si>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</si>
  <si>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</si>
  <si>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</si>
  <si>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</si>
  <si>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</si>
  <si>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</si>
  <si>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</si>
  <si>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</si>
  <si>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</si>
  <si>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</si>
  <si>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</si>
  <si>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</si>
  <si>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</si>
  <si>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</si>
  <si>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</si>
  <si>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</si>
  <si>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</si>
  <si>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</si>
  <si>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</si>
  <si>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</si>
  <si>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</si>
  <si>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</si>
  <si>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</si>
  <si>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</si>
  <si>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</si>
  <si>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</si>
  <si>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</si>
  <si>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</si>
  <si>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</si>
  <si>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</si>
  <si>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</si>
  <si>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</si>
  <si>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</si>
  <si>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</si>
  <si>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</si>
  <si>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</si>
  <si>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</si>
  <si>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</si>
  <si>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</si>
  <si>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</si>
  <si>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</si>
  <si>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</si>
  <si>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</si>
  <si>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</si>
  <si>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</si>
  <si>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</si>
  <si>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</si>
  <si>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</si>
  <si>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</si>
  <si>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</si>
  <si>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</si>
  <si>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</si>
  <si>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</si>
  <si>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</si>
  <si>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</si>
  <si>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</si>
  <si>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</si>
  <si>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</si>
  <si>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</si>
  <si>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</si>
  <si>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</si>
  <si>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</si>
  <si>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</si>
  <si>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</si>
  <si>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</si>
  <si>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</si>
  <si>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</si>
  <si>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</si>
  <si>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</si>
  <si>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</si>
  <si>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</si>
  <si>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</si>
  <si>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</si>
  <si>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</si>
  <si>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</si>
  <si>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</si>
  <si>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</si>
  <si>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</si>
  <si>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</si>
  <si>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</si>
  <si>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</si>
  <si>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</si>
  <si>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</si>
  <si>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</si>
  <si>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</si>
  <si>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</si>
  <si>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</si>
  <si>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</si>
  <si>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</si>
  <si>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</si>
  <si>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</si>
  <si>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</si>
  <si>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</si>
  <si>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</si>
  <si>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</si>
  <si>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</si>
  <si>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</si>
  <si>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</si>
  <si>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</si>
  <si>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</si>
  <si>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</si>
  <si>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</si>
  <si>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</si>
  <si>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</si>
  <si>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</si>
  <si>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</si>
  <si>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</si>
  <si>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</si>
  <si>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</si>
  <si>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</si>
  <si>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</si>
  <si>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</si>
  <si>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</si>
  <si>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</si>
  <si>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</si>
  <si>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</si>
  <si>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</si>
  <si>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</si>
  <si>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</si>
  <si>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</si>
  <si>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</si>
  <si>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</si>
  <si>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</si>
  <si>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</si>
  <si>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</si>
  <si>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</si>
  <si>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</si>
  <si>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</si>
  <si>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</si>
  <si>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</si>
  <si>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</si>
  <si>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</si>
  <si>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</si>
  <si>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</si>
  <si>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</si>
  <si>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</si>
  <si>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</si>
  <si>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</si>
  <si>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</si>
  <si>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</si>
  <si>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</si>
  <si>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</si>
  <si>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</si>
  <si>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</si>
  <si>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</si>
  <si>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</si>
  <si>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</si>
  <si>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</si>
  <si>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</si>
  <si>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</si>
  <si>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</si>
  <si>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</si>
  <si>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</si>
  <si>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</si>
  <si>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</si>
  <si>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</si>
  <si>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</si>
  <si>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</si>
  <si>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</si>
  <si>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</si>
  <si>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</si>
  <si>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</si>
  <si>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</si>
  <si>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</si>
  <si>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</si>
  <si>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</si>
  <si>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</si>
  <si>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</si>
  <si>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</si>
  <si>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</si>
  <si>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</si>
  <si>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</si>
  <si>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</si>
  <si>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</si>
  <si>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</si>
  <si>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</si>
  <si>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</si>
  <si>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</si>
  <si>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</si>
  <si>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</si>
  <si>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</si>
  <si>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</si>
  <si>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</si>
  <si>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</si>
  <si>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</si>
  <si>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</si>
  <si>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</si>
  <si>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</si>
  <si>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</si>
  <si>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</si>
  <si>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</si>
  <si>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</si>
  <si>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</si>
  <si>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</si>
  <si>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</si>
  <si>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</si>
  <si>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</si>
  <si>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</si>
  <si>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</si>
  <si>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</si>
  <si>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</si>
  <si>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</si>
  <si>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</si>
  <si>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</si>
  <si>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</si>
  <si>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</si>
  <si>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</si>
  <si>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</si>
  <si>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</si>
  <si>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</si>
  <si>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</si>
  <si>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</si>
  <si>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</si>
  <si>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</si>
  <si>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</si>
  <si>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</si>
  <si>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</si>
  <si>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</si>
  <si>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</si>
  <si>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</si>
  <si>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</si>
  <si>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</si>
  <si>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</si>
  <si>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</si>
  <si>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</si>
  <si>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</si>
  <si>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</si>
  <si>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</si>
  <si>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</si>
  <si>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</si>
  <si>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</si>
  <si>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</si>
  <si>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</si>
  <si>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</si>
  <si>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</si>
  <si>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</si>
  <si>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</si>
  <si>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</si>
  <si>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</si>
  <si>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</si>
  <si>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</si>
  <si>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</si>
  <si>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</si>
  <si>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</si>
  <si>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</si>
  <si>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</si>
  <si>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</si>
  <si>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</si>
  <si>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</si>
  <si>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</si>
  <si>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</si>
  <si>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</si>
  <si>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</si>
  <si>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</si>
  <si>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</si>
  <si>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</si>
  <si>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</si>
  <si>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</si>
  <si>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</si>
  <si>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</si>
  <si>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</si>
  <si>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</si>
  <si>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</si>
  <si>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</si>
  <si>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</si>
  <si>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</si>
  <si>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</si>
  <si>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</si>
  <si>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</si>
  <si>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</si>
  <si>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</si>
  <si>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</si>
  <si>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</si>
  <si>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</si>
  <si>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</si>
  <si>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</si>
  <si>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</si>
  <si>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</si>
  <si>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</si>
  <si>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</si>
  <si>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</si>
  <si>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</si>
  <si>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</si>
  <si>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</si>
  <si>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</si>
  <si>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</si>
  <si>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</si>
  <si>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</si>
  <si>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</si>
  <si>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</si>
  <si>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</si>
  <si>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</si>
  <si>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</si>
  <si>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</si>
  <si>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</si>
  <si>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</si>
  <si>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</si>
  <si>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</si>
  <si>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</si>
  <si>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</si>
  <si>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</si>
  <si>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</si>
  <si>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</si>
  <si>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</si>
  <si>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</si>
  <si>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</si>
  <si>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</si>
  <si>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</si>
  <si>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</si>
  <si>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</si>
  <si>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</si>
  <si>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</si>
  <si>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</si>
  <si>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</si>
  <si>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</si>
  <si>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</si>
  <si>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</si>
  <si>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</si>
  <si>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</si>
  <si>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</si>
  <si>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</si>
  <si>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</si>
  <si>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</si>
  <si>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</si>
  <si>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</si>
  <si>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</si>
  <si>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</si>
  <si>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</si>
  <si>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</si>
  <si>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</si>
  <si>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</si>
  <si>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</si>
  <si>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</si>
  <si>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</si>
  <si>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</si>
  <si>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</si>
  <si>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</si>
  <si>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</si>
  <si>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</si>
  <si>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</si>
  <si>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</si>
  <si>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</si>
  <si>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</si>
  <si>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</si>
  <si>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</si>
  <si>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</si>
  <si>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</si>
  <si>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</si>
  <si>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</si>
  <si>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</si>
  <si>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</si>
  <si>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</si>
  <si>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</si>
  <si>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</si>
  <si>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</si>
  <si>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</si>
  <si>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</si>
  <si>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</si>
  <si>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</si>
  <si>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</si>
  <si>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</si>
  <si>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</si>
  <si>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</si>
  <si>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</si>
  <si>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</si>
  <si>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</si>
  <si>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</si>
  <si>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</si>
  <si>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</si>
  <si>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</si>
  <si>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</si>
  <si>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</si>
  <si>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</si>
  <si>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</si>
  <si>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</si>
  <si>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</si>
  <si>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</si>
  <si>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</si>
  <si>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</si>
  <si>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</si>
  <si>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</si>
  <si>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</si>
  <si>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</si>
  <si>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</si>
  <si>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</si>
  <si>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</si>
  <si>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</si>
  <si>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</si>
  <si>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</si>
  <si>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</si>
  <si>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</si>
  <si>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</si>
  <si>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</si>
  <si>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</si>
  <si>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</si>
  <si>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</si>
  <si>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</si>
  <si>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</si>
  <si>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</si>
  <si>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</si>
  <si>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</si>
  <si>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</si>
  <si>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</si>
  <si>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</si>
  <si>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</si>
  <si>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</si>
  <si>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</si>
  <si>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</si>
  <si>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</si>
  <si>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</si>
  <si>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</si>
  <si>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</si>
  <si>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</si>
  <si>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</si>
  <si>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</si>
  <si>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</si>
  <si>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</si>
  <si>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</si>
  <si>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</si>
  <si>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</si>
  <si>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</si>
  <si>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</si>
  <si>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</si>
  <si>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</si>
  <si>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</si>
  <si>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</si>
  <si>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</si>
  <si>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</si>
  <si>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</si>
  <si>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</si>
  <si>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</si>
  <si>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</si>
  <si>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</si>
  <si>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</si>
  <si>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</si>
  <si>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</si>
  <si>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</si>
  <si>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</si>
  <si>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</si>
  <si>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</si>
  <si>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</si>
  <si>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</si>
  <si>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</si>
  <si>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</si>
  <si>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</si>
  <si>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</si>
  <si>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</si>
  <si>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</si>
  <si>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</si>
  <si>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</si>
  <si>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</si>
  <si>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</si>
  <si>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</si>
  <si>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</si>
  <si>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</si>
  <si>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</si>
  <si>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</si>
  <si>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</si>
  <si>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</si>
  <si>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</si>
  <si>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</si>
  <si>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</si>
  <si>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</si>
  <si>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</si>
  <si>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</si>
  <si>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</si>
  <si>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</si>
  <si>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</si>
  <si>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</si>
  <si>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</si>
  <si>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</si>
  <si>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</si>
  <si>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</si>
  <si>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</si>
  <si>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</si>
  <si>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</si>
  <si>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</si>
  <si>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</si>
  <si>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</si>
  <si>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</si>
  <si>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</si>
  <si>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</si>
  <si>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</si>
  <si>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</si>
  <si>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</si>
  <si>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</si>
  <si>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</si>
  <si>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</si>
  <si>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</si>
  <si>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</si>
  <si>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</si>
  <si>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</si>
  <si>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</si>
  <si>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</si>
  <si>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</si>
  <si>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</si>
  <si>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</si>
  <si>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</si>
  <si>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</si>
  <si>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</si>
  <si>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</si>
  <si>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</si>
  <si>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</si>
  <si>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</si>
  <si>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</si>
  <si>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</si>
  <si>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</si>
  <si>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</si>
  <si>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</si>
  <si>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</si>
  <si>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</si>
  <si>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</si>
  <si>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</si>
  <si>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</si>
  <si>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</si>
  <si>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</si>
  <si>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</si>
  <si>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</si>
  <si>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</si>
  <si>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</si>
  <si>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</si>
  <si>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</si>
  <si>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</si>
  <si>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</si>
  <si>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</si>
  <si>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</si>
  <si>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</si>
  <si>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</si>
  <si>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</si>
  <si>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</si>
  <si>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</si>
  <si>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</si>
  <si>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</si>
  <si>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</si>
  <si>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</si>
  <si>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</si>
  <si>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</si>
  <si>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</si>
  <si>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</si>
  <si>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</si>
  <si>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</si>
  <si>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</si>
  <si>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</si>
  <si>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</si>
  <si>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</si>
  <si>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</si>
  <si>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</si>
  <si>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</si>
  <si>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</si>
  <si>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</si>
  <si>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</si>
  <si>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</si>
  <si>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</si>
  <si>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</si>
  <si>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</si>
  <si>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</si>
  <si>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</si>
  <si>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</si>
  <si>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</si>
  <si>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</si>
  <si>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</si>
  <si>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</si>
  <si>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</si>
  <si>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</si>
  <si>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</si>
  <si>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</si>
  <si>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</si>
  <si>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</si>
  <si>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</si>
  <si>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</si>
  <si>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</si>
  <si>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</si>
  <si>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</si>
  <si>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</si>
  <si>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</si>
  <si>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</si>
  <si>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</si>
  <si>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</si>
  <si>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</si>
  <si>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</si>
  <si>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</si>
  <si>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</si>
  <si>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</si>
  <si>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</si>
  <si>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</si>
  <si>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</si>
  <si>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</si>
  <si>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</si>
  <si>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</si>
  <si>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</si>
  <si>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</si>
  <si>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</si>
  <si>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</si>
  <si>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</si>
  <si>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</si>
  <si>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</si>
  <si>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</si>
  <si>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</si>
  <si>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</si>
  <si>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</si>
  <si>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</si>
  <si>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</si>
  <si>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</si>
  <si>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</si>
  <si>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</si>
  <si>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</si>
  <si>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</si>
  <si>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</si>
  <si>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</si>
  <si>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</si>
  <si>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</si>
  <si>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</si>
  <si>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</si>
  <si>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</si>
  <si>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</si>
  <si>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</si>
  <si>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</si>
  <si>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</si>
  <si>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</si>
  <si>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</si>
  <si>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</si>
  <si>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</si>
  <si>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</si>
  <si>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</si>
  <si>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</si>
  <si>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</si>
  <si>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</si>
  <si>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</si>
  <si>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</si>
  <si>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</si>
  <si>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</si>
  <si>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</si>
  <si>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</si>
  <si>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</si>
  <si>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</si>
  <si>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</si>
  <si>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</si>
  <si>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</si>
  <si>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</si>
  <si>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</si>
  <si>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</si>
  <si>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</si>
  <si>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</si>
  <si>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</si>
  <si>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</si>
  <si>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</si>
  <si>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</si>
  <si>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</si>
  <si>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</si>
  <si>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</si>
  <si>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</si>
  <si>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</si>
  <si>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</si>
  <si>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</si>
  <si>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</si>
  <si>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</si>
  <si>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</si>
  <si>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</si>
  <si>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</si>
  <si>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</si>
  <si>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</si>
  <si>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</si>
  <si>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</si>
  <si>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</si>
  <si>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</si>
  <si>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</si>
  <si>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</si>
  <si>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</si>
  <si>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</si>
  <si>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</si>
  <si>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</si>
  <si>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</si>
  <si>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</si>
  <si>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</si>
  <si>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</si>
  <si>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</si>
  <si>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</si>
  <si>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</si>
  <si>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</si>
  <si>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</si>
  <si>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</si>
  <si>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</si>
  <si>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</si>
  <si>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</si>
  <si>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</si>
  <si>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</si>
  <si>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</si>
  <si>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</si>
  <si>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</si>
  <si>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</si>
  <si>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</si>
  <si>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</si>
  <si>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</si>
  <si>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</si>
  <si>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</si>
  <si>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</si>
  <si>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</si>
  <si>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</si>
  <si>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</si>
  <si>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</si>
  <si>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</si>
  <si>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</si>
  <si>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</si>
  <si>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</si>
  <si>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</si>
  <si>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</si>
  <si>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</si>
  <si>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</si>
  <si>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</si>
  <si>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</si>
  <si>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</si>
  <si>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</si>
  <si>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</si>
  <si>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</si>
  <si>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</si>
  <si>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</si>
  <si>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</si>
  <si>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</si>
  <si>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</si>
  <si>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</si>
  <si>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</si>
  <si>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</si>
  <si>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</si>
  <si>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</si>
  <si>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</si>
  <si>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</si>
  <si>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</si>
  <si>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</si>
  <si>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</si>
  <si>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</si>
  <si>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</si>
  <si>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</si>
  <si>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</si>
  <si>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</si>
  <si>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</si>
  <si>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</si>
  <si>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</si>
  <si>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</si>
  <si>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</si>
  <si>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</si>
  <si>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</si>
  <si>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</si>
  <si>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</si>
  <si>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</si>
  <si>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</si>
  <si>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</si>
  <si>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</si>
  <si>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</si>
  <si>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</si>
  <si>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</si>
  <si>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</si>
  <si>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</si>
  <si>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</si>
  <si>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</si>
  <si>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</si>
  <si>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</si>
  <si>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</si>
  <si>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</si>
  <si>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</si>
  <si>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</si>
  <si>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</si>
  <si>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</si>
  <si>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</si>
  <si>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</si>
  <si>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</si>
  <si>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</si>
  <si>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</si>
  <si>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</si>
  <si>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</si>
  <si>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</si>
  <si>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</si>
  <si>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</si>
  <si>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</si>
  <si>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</si>
  <si>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</si>
  <si>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</si>
  <si>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</si>
  <si>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</si>
  <si>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</si>
  <si>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</si>
  <si>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</si>
  <si>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</si>
  <si>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</si>
  <si>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</si>
  <si>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</si>
  <si>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</si>
  <si>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</si>
  <si>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</si>
  <si>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</si>
  <si>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</si>
  <si>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</si>
  <si>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</si>
  <si>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</si>
  <si>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</si>
  <si>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</si>
  <si>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</si>
  <si>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</si>
  <si>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</si>
  <si>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</si>
  <si>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</si>
  <si>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</si>
  <si>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</si>
  <si>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</si>
  <si>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</si>
  <si>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</si>
  <si>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</si>
  <si>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</si>
  <si>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</si>
  <si>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</si>
  <si>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</si>
  <si>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</si>
  <si>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</si>
  <si>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</si>
  <si>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</si>
  <si>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</si>
  <si>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</si>
  <si>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</si>
  <si>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</si>
  <si>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</si>
  <si>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</si>
  <si>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</si>
  <si>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</si>
  <si>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</si>
  <si>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</si>
  <si>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</si>
  <si>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</si>
  <si>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</si>
  <si>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</si>
  <si>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</si>
  <si>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</si>
  <si>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</si>
  <si>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</si>
  <si>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</si>
  <si>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</si>
  <si>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</si>
  <si>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</si>
  <si>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</si>
  <si>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</si>
  <si>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</si>
  <si>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</si>
  <si>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</si>
  <si>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</si>
  <si>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</si>
  <si>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</si>
  <si>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</si>
  <si>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</si>
  <si>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</si>
  <si>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</si>
  <si>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</si>
  <si>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</si>
  <si>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</si>
  <si>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</si>
  <si>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</si>
  <si>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</si>
  <si>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</si>
  <si>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</si>
  <si>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</si>
  <si>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</si>
  <si>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</si>
  <si>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</si>
  <si>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</si>
  <si>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</si>
  <si>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</si>
  <si>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</si>
  <si>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</si>
  <si>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</si>
  <si>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</si>
  <si>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</si>
  <si>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</si>
  <si>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</si>
  <si>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</si>
  <si>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</si>
  <si>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</si>
  <si>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</si>
  <si>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</si>
  <si>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</si>
  <si>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</si>
  <si>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</si>
  <si>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</si>
  <si>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</si>
  <si>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</si>
  <si>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</si>
  <si>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</si>
  <si>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</si>
  <si>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</si>
  <si>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</si>
  <si>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</si>
  <si>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</si>
  <si>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</si>
  <si>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</si>
  <si>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</si>
  <si>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</si>
  <si>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</si>
  <si>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</si>
  <si>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</si>
  <si>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</si>
  <si>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</si>
  <si>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</si>
  <si>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</si>
  <si>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</si>
  <si>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</si>
  <si>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</si>
  <si>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</si>
  <si>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</si>
  <si>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</si>
  <si>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</si>
  <si>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</si>
  <si>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</si>
  <si>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</si>
  <si>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</si>
  <si>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</si>
  <si>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</si>
  <si>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</si>
  <si>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</si>
  <si>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</si>
  <si>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</si>
  <si>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</si>
  <si>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</si>
  <si>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</si>
  <si>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</si>
  <si>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</si>
  <si>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</si>
  <si>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</si>
  <si>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</si>
  <si>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</si>
  <si>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</si>
  <si>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</si>
  <si>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</si>
  <si>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</si>
  <si>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</si>
  <si>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</si>
  <si>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</si>
  <si>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</si>
  <si>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</si>
  <si>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</si>
  <si>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</si>
  <si>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</si>
  <si>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</si>
  <si>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</si>
  <si>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</si>
  <si>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</si>
  <si>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</si>
  <si>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</si>
  <si>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</si>
  <si>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</si>
  <si>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</si>
  <si>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</si>
  <si>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</si>
  <si>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</si>
  <si>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</si>
  <si>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</si>
  <si>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</si>
  <si>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</si>
  <si>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</si>
  <si>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</si>
  <si>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</si>
  <si>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</si>
  <si>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</si>
  <si>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</si>
  <si>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</si>
  <si>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</si>
  <si>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</si>
  <si>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</si>
  <si>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</si>
  <si>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</si>
  <si>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</si>
  <si>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</si>
  <si>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</si>
  <si>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</si>
  <si>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</si>
  <si>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</si>
  <si>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</si>
  <si>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</si>
  <si>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</si>
  <si>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</si>
  <si>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</si>
  <si>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</si>
  <si>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</si>
  <si>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</si>
  <si>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</si>
  <si>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</si>
  <si>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</si>
  <si>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</si>
  <si>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</si>
  <si>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</si>
  <si>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</si>
  <si>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</si>
  <si>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</si>
  <si>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</si>
  <si>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</si>
  <si>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</si>
  <si>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</si>
  <si>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</si>
  <si>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</si>
  <si>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</si>
  <si>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</si>
  <si>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</si>
  <si>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</si>
  <si>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</si>
  <si>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</si>
  <si>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</si>
  <si>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</si>
  <si>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</si>
  <si>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</si>
  <si>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</si>
  <si>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</si>
  <si>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</si>
  <si>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</si>
  <si>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</si>
  <si>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</si>
  <si>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</si>
  <si>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</si>
  <si>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</si>
  <si>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</si>
  <si>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</si>
  <si>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</si>
  <si>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</si>
  <si>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</si>
  <si>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</si>
  <si>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</si>
  <si>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</si>
  <si>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</si>
  <si>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</si>
  <si>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</si>
  <si>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</si>
  <si>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</si>
  <si>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</si>
  <si>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</si>
  <si>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</si>
  <si>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</si>
  <si>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</si>
  <si>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</si>
  <si>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</si>
  <si>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</si>
  <si>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</si>
  <si>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</si>
  <si>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</si>
  <si>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</si>
  <si>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</si>
  <si>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</si>
  <si>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</si>
  <si>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</si>
  <si>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</si>
  <si>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</si>
  <si>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</si>
  <si>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</si>
  <si>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</si>
  <si>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</si>
  <si>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</si>
  <si>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</si>
  <si>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</si>
  <si>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</si>
  <si>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</si>
  <si>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</si>
  <si>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</si>
  <si>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</si>
  <si>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</si>
  <si>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</si>
  <si>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</si>
  <si>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</si>
  <si>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</si>
  <si>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</si>
  <si>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</si>
  <si>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</si>
  <si>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</si>
  <si>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</si>
  <si>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</si>
  <si>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</si>
  <si>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</si>
  <si>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</si>
  <si>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</si>
  <si>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</si>
  <si>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</si>
  <si>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</si>
  <si>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</si>
  <si>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</si>
  <si>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</si>
  <si>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</si>
  <si>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</si>
  <si>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</si>
  <si>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</si>
  <si>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</si>
  <si>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</si>
  <si>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</si>
  <si>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</si>
  <si>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</si>
  <si>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</si>
  <si>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</si>
  <si>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</si>
  <si>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</si>
  <si>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</si>
  <si>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</si>
  <si>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</si>
  <si>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</si>
  <si>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</si>
  <si>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</si>
  <si>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</si>
  <si>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</si>
  <si>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</si>
  <si>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</si>
  <si>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</si>
  <si>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</si>
  <si>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</si>
  <si>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</si>
  <si>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</si>
  <si>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</si>
  <si>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</si>
  <si>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</si>
  <si>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</si>
  <si>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</si>
  <si>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</si>
  <si>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</si>
  <si>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</si>
  <si>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</si>
  <si>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</si>
  <si>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</si>
  <si>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</si>
  <si>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</si>
  <si>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</si>
  <si>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</si>
  <si>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</si>
  <si>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</si>
  <si>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</si>
  <si>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</si>
  <si>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</si>
  <si>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</si>
  <si>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</si>
  <si>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</si>
  <si>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</si>
  <si>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</si>
  <si>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</si>
  <si>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</si>
  <si>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</si>
  <si>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</si>
  <si>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</si>
  <si>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</si>
  <si>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</si>
  <si>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</si>
  <si>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</si>
  <si>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</si>
  <si>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</si>
  <si>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</si>
  <si>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</si>
  <si>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</si>
  <si>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</si>
  <si>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</si>
  <si>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</si>
  <si>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</si>
  <si>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</si>
  <si>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</si>
  <si>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</si>
  <si>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</si>
  <si>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</si>
  <si>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</si>
  <si>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</si>
  <si>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</si>
  <si>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</si>
  <si>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</si>
  <si>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</si>
  <si>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</si>
  <si>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</si>
  <si>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</si>
  <si>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</si>
  <si>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</si>
  <si>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</si>
  <si>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</si>
  <si>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</si>
  <si>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</si>
  <si>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</si>
  <si>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</si>
  <si>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</si>
  <si>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</si>
  <si>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</si>
  <si>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</si>
  <si>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</si>
  <si>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</si>
  <si>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</si>
  <si>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</si>
  <si>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</si>
  <si>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</si>
  <si>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</si>
  <si>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</si>
  <si>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</si>
  <si>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</si>
  <si>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</si>
  <si>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</si>
  <si>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</si>
  <si>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</si>
  <si>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</si>
  <si>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</si>
  <si>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</si>
  <si>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</si>
  <si>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</si>
  <si>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</si>
  <si>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</si>
  <si>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</si>
  <si>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</si>
  <si>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</si>
  <si>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</si>
  <si>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</si>
  <si>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</si>
  <si>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</si>
  <si>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</si>
  <si>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</si>
  <si>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</si>
  <si>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</si>
  <si>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</si>
  <si>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</si>
  <si>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</si>
  <si>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</si>
  <si>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</si>
  <si>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</si>
  <si>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</si>
  <si>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</si>
  <si>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</si>
  <si>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</si>
  <si>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</si>
  <si>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</si>
  <si>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</si>
  <si>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</si>
  <si>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</si>
  <si>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</si>
  <si>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</si>
  <si>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</si>
  <si>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</si>
  <si>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</si>
  <si>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</si>
  <si>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</si>
  <si>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</si>
  <si>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</si>
  <si>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</si>
  <si>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</si>
  <si>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</si>
  <si>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</si>
  <si>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</si>
  <si>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</si>
  <si>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</si>
  <si>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</si>
  <si>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</si>
  <si>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</si>
  <si>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</si>
  <si>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</si>
  <si>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</si>
  <si>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</si>
  <si>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</si>
  <si>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</si>
  <si>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</si>
  <si>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</si>
  <si>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</si>
  <si>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</si>
  <si>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</si>
  <si>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</si>
  <si>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</si>
  <si>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</si>
  <si>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</si>
  <si>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</si>
  <si>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</si>
  <si>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</si>
  <si>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</si>
  <si>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</si>
  <si>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</si>
  <si>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</si>
  <si>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</si>
  <si>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</si>
  <si>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</si>
  <si>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</si>
  <si>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</si>
  <si>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</si>
  <si>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</si>
  <si>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</si>
  <si>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</si>
  <si>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</si>
  <si>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</si>
  <si>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</si>
  <si>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</si>
  <si>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</si>
  <si>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</si>
  <si>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</si>
  <si>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</si>
  <si>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</si>
  <si>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</si>
  <si>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</si>
  <si>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</si>
  <si>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</si>
  <si>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</si>
  <si>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</si>
  <si>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</si>
  <si>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</si>
  <si>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</si>
  <si>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</si>
  <si>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</si>
  <si>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</si>
  <si>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</si>
  <si>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</si>
  <si>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</si>
  <si>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</si>
  <si>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</si>
  <si>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</si>
  <si>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</si>
  <si>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</si>
  <si>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</si>
  <si>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</si>
  <si>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</si>
  <si>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</si>
  <si>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</si>
  <si>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</si>
  <si>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</si>
  <si>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</si>
  <si>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</si>
  <si>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</si>
  <si>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</si>
  <si>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</si>
  <si>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</si>
  <si>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</si>
  <si>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</si>
  <si>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</si>
  <si>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</si>
  <si>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</si>
  <si>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</si>
  <si>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</si>
  <si>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</si>
  <si>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</si>
  <si>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</si>
  <si>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</si>
  <si>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</si>
  <si>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</si>
  <si>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</si>
  <si>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</si>
  <si>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</si>
  <si>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</si>
  <si>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</si>
  <si>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</si>
  <si>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</si>
  <si>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</si>
  <si>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</si>
  <si>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</si>
  <si>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</si>
  <si>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</si>
  <si>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</si>
  <si>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</si>
  <si>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</si>
  <si>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</si>
  <si>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</si>
  <si>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</si>
  <si>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</si>
  <si>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</si>
  <si>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</si>
  <si>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</si>
  <si>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</si>
  <si>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</si>
  <si>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</si>
  <si>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</si>
  <si>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</si>
  <si>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</si>
  <si>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</si>
  <si>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</si>
  <si>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</si>
  <si>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</si>
  <si>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</si>
  <si>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</si>
  <si>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</si>
  <si>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</si>
  <si>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</si>
  <si>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</si>
  <si>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</si>
  <si>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</si>
  <si>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</si>
  <si>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</si>
  <si>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</si>
  <si>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</si>
  <si>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</si>
  <si>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</si>
  <si>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</si>
  <si>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</si>
  <si>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</si>
  <si>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</si>
  <si>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</si>
  <si>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</si>
  <si>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</si>
  <si>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</si>
  <si>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</si>
  <si>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</si>
  <si>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</si>
  <si>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</si>
  <si>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</si>
  <si>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</si>
  <si>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</si>
  <si>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</si>
  <si>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</si>
  <si>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</si>
  <si>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</si>
  <si>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</si>
  <si>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</si>
  <si>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</si>
  <si>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</si>
  <si>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</si>
  <si>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</si>
  <si>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</si>
  <si>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</si>
  <si>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</si>
  <si>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</si>
  <si>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</si>
  <si>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</si>
  <si>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</si>
  <si>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</si>
  <si>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</si>
  <si>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</si>
  <si>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</si>
  <si>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</si>
  <si>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</si>
  <si>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</si>
  <si>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</si>
  <si>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</si>
  <si>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</si>
  <si>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</si>
  <si>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</si>
  <si>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</si>
  <si>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</si>
  <si>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</si>
  <si>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</si>
  <si>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</si>
  <si>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</si>
  <si>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</si>
  <si>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</si>
  <si>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</si>
  <si>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</si>
  <si>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</si>
  <si>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</si>
  <si>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</si>
  <si>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</si>
  <si>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</si>
  <si>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</si>
  <si>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</si>
  <si>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</si>
  <si>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</si>
  <si>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</si>
  <si>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</si>
  <si>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</si>
  <si>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</si>
  <si>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</si>
  <si>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</si>
  <si>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</si>
  <si>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</si>
  <si>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</si>
  <si>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</si>
  <si>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</si>
  <si>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</si>
  <si>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</si>
  <si>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</si>
  <si>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</si>
  <si>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</si>
  <si>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</si>
  <si>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</si>
  <si>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</si>
  <si>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</si>
  <si>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</si>
  <si>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</si>
  <si>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</si>
  <si>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</si>
  <si>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</si>
  <si>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</si>
  <si>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</si>
  <si>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</si>
  <si>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</si>
  <si>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</si>
  <si>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</si>
  <si>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</si>
  <si>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</si>
  <si>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</si>
  <si>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</si>
  <si>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</si>
  <si>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</si>
  <si>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</si>
  <si>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</si>
  <si>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</si>
  <si>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</si>
  <si>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</si>
  <si>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</si>
  <si>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</si>
  <si>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</si>
  <si>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</si>
  <si>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</si>
  <si>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</si>
  <si>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</si>
  <si>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</si>
  <si>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</si>
  <si>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</si>
  <si>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</si>
  <si>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</si>
  <si>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</si>
  <si>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</si>
  <si>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</si>
  <si>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</si>
  <si>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</si>
  <si>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</si>
  <si>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</si>
  <si>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</si>
  <si>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</si>
  <si>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</si>
  <si>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</si>
  <si>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</si>
  <si>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</si>
  <si>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</si>
  <si>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</si>
  <si>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</si>
  <si>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</si>
  <si>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</si>
  <si>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</si>
  <si>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</si>
  <si>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</si>
  <si>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</si>
  <si>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</si>
  <si>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</si>
  <si>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</si>
  <si>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</si>
  <si>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</si>
  <si>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</si>
  <si>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</si>
  <si>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</si>
  <si>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</si>
  <si>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</si>
  <si>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</si>
  <si>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</si>
  <si>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</si>
  <si>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</si>
  <si>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</si>
  <si>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</si>
  <si>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</si>
  <si>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</si>
  <si>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</si>
  <si>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</si>
  <si>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</si>
  <si>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</si>
  <si>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</si>
  <si>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</si>
  <si>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</si>
  <si>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</si>
  <si>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</si>
  <si>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</si>
  <si>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</si>
  <si>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</si>
  <si>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</si>
  <si>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</si>
  <si>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</si>
  <si>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</si>
  <si>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</si>
  <si>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</si>
  <si>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</si>
  <si>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</si>
  <si>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</si>
  <si>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</si>
  <si>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</si>
  <si>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</si>
  <si>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</si>
  <si>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</si>
  <si>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</si>
  <si>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</si>
  <si>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</si>
  <si>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</si>
  <si>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</si>
  <si>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</si>
  <si>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</si>
  <si>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</si>
  <si>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</si>
  <si>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</si>
  <si>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</si>
  <si>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</si>
  <si>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</si>
  <si>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</si>
  <si>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</si>
  <si>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</si>
  <si>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</si>
  <si>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</si>
  <si>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</si>
  <si>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</si>
  <si>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</si>
  <si>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</si>
  <si>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</si>
  <si>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</si>
  <si>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</si>
  <si>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</si>
  <si>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</si>
  <si>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</si>
  <si>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</si>
  <si>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</si>
  <si>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</si>
  <si>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</si>
  <si>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</si>
  <si>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</si>
  <si>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</si>
  <si>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</si>
  <si>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</si>
  <si>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</si>
  <si>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</si>
  <si>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</si>
  <si>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</si>
  <si>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</si>
  <si>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</si>
  <si>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</si>
  <si>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</si>
  <si>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</si>
  <si>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</si>
  <si>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</si>
  <si>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</si>
  <si>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</si>
  <si>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</si>
  <si>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</si>
  <si>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</si>
  <si>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</si>
  <si>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</si>
  <si>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</si>
  <si>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</si>
  <si>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</si>
  <si>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</si>
  <si>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</si>
  <si>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</si>
  <si>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</si>
  <si>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</si>
  <si>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</si>
  <si>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</si>
  <si>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</si>
  <si>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</si>
  <si>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</si>
  <si>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</si>
  <si>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</si>
  <si>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</si>
  <si>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</si>
  <si>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</si>
  <si>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</si>
  <si>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</si>
  <si>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</si>
  <si>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</si>
  <si>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</si>
  <si>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</si>
  <si>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</si>
  <si>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</si>
  <si>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</si>
  <si>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</si>
  <si>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</si>
  <si>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</si>
  <si>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</si>
  <si>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</si>
  <si>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</si>
  <si>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</si>
  <si>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</si>
  <si>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</si>
  <si>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</si>
  <si>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</si>
  <si>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</si>
  <si>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</si>
  <si>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</si>
  <si>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</si>
  <si>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</si>
  <si>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</si>
  <si>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</si>
  <si>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</si>
  <si>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</si>
  <si>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</si>
  <si>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</si>
  <si>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</si>
  <si>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</si>
  <si>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</si>
  <si>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</si>
  <si>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</si>
  <si>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</si>
  <si>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</si>
  <si>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</si>
  <si>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</si>
  <si>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</si>
  <si>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</si>
  <si>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</si>
  <si>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</si>
  <si>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</si>
  <si>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</si>
  <si>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</si>
  <si>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</si>
  <si>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</si>
  <si>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</si>
  <si>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</si>
  <si>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</si>
  <si>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</si>
  <si>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</si>
  <si>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</si>
  <si>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</si>
  <si>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</si>
  <si>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</si>
  <si>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</si>
  <si>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</si>
  <si>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</si>
  <si>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</si>
  <si>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</si>
  <si>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</si>
  <si>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</si>
  <si>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</si>
  <si>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</si>
  <si>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</si>
  <si>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</si>
  <si>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</si>
  <si>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</si>
  <si>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</si>
  <si>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</si>
  <si>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</si>
  <si>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</si>
  <si>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</si>
  <si>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</si>
  <si>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</si>
  <si>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</si>
  <si>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</si>
  <si>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</si>
  <si>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</si>
  <si>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</si>
  <si>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</si>
  <si>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</si>
  <si>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</si>
  <si>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</si>
  <si>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</si>
  <si>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</si>
  <si>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</si>
  <si>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</si>
  <si>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</si>
  <si>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</si>
  <si>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</si>
  <si>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</si>
  <si>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</si>
  <si>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</si>
  <si>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</si>
  <si>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</si>
  <si>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</si>
  <si>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</si>
  <si>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</si>
  <si>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</si>
  <si>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</si>
  <si>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</si>
  <si>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</si>
  <si>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</si>
  <si>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</si>
  <si>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</si>
  <si>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</si>
  <si>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</si>
  <si>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</si>
  <si>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</si>
  <si>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</si>
  <si>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</si>
  <si>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</si>
  <si>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</si>
  <si>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</si>
  <si>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</si>
  <si>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</si>
  <si>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</si>
  <si>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</si>
  <si>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</si>
  <si>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</si>
  <si>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</si>
  <si>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</si>
  <si>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</si>
  <si>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</si>
  <si>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</si>
  <si>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</si>
  <si>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</si>
  <si>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</si>
  <si>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</si>
  <si>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</si>
  <si>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</si>
  <si>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</si>
  <si>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</si>
  <si>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</si>
  <si>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</si>
  <si>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</si>
  <si>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</si>
  <si>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</si>
  <si>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</si>
  <si>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</si>
  <si>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</si>
  <si>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</si>
  <si>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</si>
  <si>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</si>
  <si>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</si>
  <si>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</si>
  <si>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</si>
  <si>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</si>
  <si>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</si>
  <si>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</si>
  <si>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</si>
  <si>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</si>
  <si>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</si>
  <si>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</si>
  <si>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</si>
  <si>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</si>
  <si>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</si>
  <si>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</si>
  <si>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</si>
  <si>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</si>
  <si>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</si>
  <si>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</si>
  <si>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</si>
  <si>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</si>
  <si>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</si>
  <si>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</si>
  <si>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</si>
  <si>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</si>
  <si>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</si>
  <si>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</si>
  <si>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</si>
  <si>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</si>
  <si>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</si>
  <si>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</si>
  <si>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</si>
  <si>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</si>
  <si>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</si>
  <si>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</si>
  <si>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</si>
  <si>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</si>
  <si>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</si>
  <si>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</si>
  <si>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</si>
  <si>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</si>
  <si>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</si>
  <si>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</si>
  <si>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</si>
  <si>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</si>
  <si>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</si>
  <si>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</si>
  <si>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</si>
  <si>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</si>
  <si>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</si>
  <si>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</si>
  <si>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</si>
  <si>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</si>
  <si>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</si>
  <si>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</si>
  <si>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</si>
  <si>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</si>
  <si>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</si>
  <si>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</si>
  <si>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</si>
  <si>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</si>
  <si>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</si>
  <si>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</si>
  <si>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</si>
  <si>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</si>
  <si>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</si>
  <si>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</si>
  <si>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</si>
  <si>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</si>
  <si>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</si>
  <si>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</si>
  <si>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</si>
  <si>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</si>
  <si>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</si>
  <si>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</si>
  <si>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</si>
  <si>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</si>
  <si>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</si>
  <si>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</si>
  <si>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</si>
  <si>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</si>
  <si>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</si>
  <si>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</si>
  <si>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</si>
  <si>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</si>
  <si>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</si>
  <si>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</si>
  <si>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</si>
  <si>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</si>
  <si>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</si>
  <si>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</si>
  <si>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</si>
  <si>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</si>
  <si>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</si>
  <si>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</si>
  <si>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</si>
  <si>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</si>
  <si>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</si>
  <si>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</si>
  <si>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</si>
  <si>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</si>
  <si>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</si>
  <si>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</si>
  <si>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</si>
  <si>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</si>
  <si>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</si>
  <si>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</si>
  <si>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</si>
  <si>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</si>
  <si>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</si>
  <si>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</si>
  <si>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</si>
  <si>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</si>
  <si>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</si>
  <si>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</si>
  <si>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</si>
  <si>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</si>
  <si>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</si>
  <si>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</si>
  <si>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</si>
  <si>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</si>
  <si>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</si>
  <si>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</si>
  <si>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</si>
  <si>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</si>
  <si>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</si>
  <si>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</si>
  <si>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</si>
  <si>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</si>
  <si>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</si>
  <si>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</si>
  <si>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</si>
  <si>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</si>
  <si>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</si>
  <si>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</si>
  <si>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</si>
  <si>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</si>
  <si>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</si>
  <si>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</si>
  <si>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</si>
  <si>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</si>
  <si>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</si>
  <si>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</si>
  <si>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</si>
  <si>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</si>
  <si>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</si>
  <si>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</si>
  <si>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</si>
  <si>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</si>
  <si>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</si>
  <si>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</si>
  <si>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</si>
  <si>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</si>
  <si>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</si>
  <si>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</si>
  <si>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</si>
  <si>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</si>
  <si>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</si>
  <si>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</si>
  <si>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</si>
  <si>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</si>
  <si>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</si>
  <si>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</si>
  <si>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</si>
  <si>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</si>
  <si>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</si>
  <si>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</si>
  <si>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</si>
  <si>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</si>
  <si>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</si>
  <si>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</si>
  <si>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</si>
  <si>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</si>
  <si>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</si>
  <si>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</si>
  <si>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</si>
  <si>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</si>
  <si>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</si>
  <si>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</si>
  <si>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</si>
  <si>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</si>
  <si>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</si>
  <si>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</si>
  <si>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</si>
  <si>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</si>
  <si>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</si>
  <si>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</si>
  <si>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</si>
  <si>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</si>
  <si>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</si>
  <si>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</si>
  <si>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</si>
  <si>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</si>
  <si>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</si>
  <si>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</si>
  <si>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</si>
  <si>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</si>
  <si>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</si>
  <si>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</si>
  <si>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</si>
  <si>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</si>
  <si>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</si>
  <si>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</si>
  <si>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</si>
  <si>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</si>
  <si>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</si>
  <si>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</si>
  <si>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</si>
  <si>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</si>
  <si>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</si>
  <si>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</si>
  <si>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</si>
  <si>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</si>
  <si>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</si>
  <si>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</si>
  <si>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</si>
  <si>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</si>
  <si>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</si>
  <si>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</si>
  <si>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</si>
  <si>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</si>
  <si>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</si>
  <si>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</si>
  <si>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</si>
  <si>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</si>
  <si>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</si>
  <si>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</si>
  <si>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</si>
  <si>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</si>
  <si>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</si>
  <si>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</si>
  <si>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</si>
  <si>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</si>
  <si>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</si>
  <si>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</si>
  <si>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</si>
  <si>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</si>
  <si>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</si>
  <si>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</si>
  <si>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</si>
  <si>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</si>
  <si>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</si>
  <si>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</si>
  <si>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</si>
  <si>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</si>
  <si>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</si>
  <si>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</si>
  <si>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</si>
  <si>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</si>
  <si>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</si>
  <si>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</si>
  <si>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</si>
  <si>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</si>
  <si>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</si>
  <si>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</si>
  <si>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</si>
  <si>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</si>
  <si>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</si>
  <si>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</si>
  <si>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</si>
  <si>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</si>
  <si>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</si>
  <si>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</si>
  <si>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</si>
  <si>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</si>
  <si>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</si>
  <si>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</si>
  <si>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</si>
  <si>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</si>
  <si>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</si>
  <si>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</si>
  <si>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</si>
  <si>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</si>
  <si>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</si>
  <si>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</si>
  <si>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</si>
  <si>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</si>
  <si>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</si>
  <si>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</si>
  <si>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</si>
  <si>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</si>
  <si>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</si>
  <si>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</si>
  <si>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</si>
  <si>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</si>
  <si>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</si>
  <si>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</si>
  <si>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</si>
  <si>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</si>
  <si>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</si>
  <si>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</si>
  <si>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</si>
  <si>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</si>
  <si>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</si>
  <si>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</si>
  <si>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</si>
  <si>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</si>
  <si>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</si>
  <si>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</si>
  <si>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</si>
  <si>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</si>
  <si>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</si>
  <si>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</si>
  <si>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</si>
  <si>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</si>
  <si>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</si>
  <si>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</si>
  <si>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</si>
  <si>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</si>
  <si>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</si>
  <si>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</si>
  <si>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</si>
  <si>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</si>
  <si>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</si>
  <si>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</si>
  <si>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</si>
  <si>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</si>
  <si>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</si>
  <si>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</si>
  <si>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</si>
  <si>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</si>
  <si>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</si>
  <si>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</si>
  <si>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</si>
  <si>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</si>
  <si>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</si>
  <si>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</si>
  <si>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</si>
  <si>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</si>
  <si>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</si>
  <si>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</si>
  <si>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</si>
  <si>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</si>
  <si>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</si>
  <si>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</si>
  <si>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</si>
  <si>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</si>
  <si>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</si>
  <si>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</si>
  <si>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</si>
  <si>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</si>
  <si>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</si>
  <si>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</si>
  <si>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</si>
  <si>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</si>
  <si>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</si>
  <si>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</si>
  <si>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</si>
  <si>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</si>
  <si>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</si>
  <si>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</si>
  <si>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</si>
  <si>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</si>
  <si>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</si>
  <si>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</si>
  <si>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</si>
  <si>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</si>
  <si>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</si>
  <si>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</si>
  <si>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</si>
  <si>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</si>
  <si>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</si>
  <si>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</si>
  <si>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</si>
  <si>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</si>
  <si>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</si>
  <si>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</si>
  <si>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</si>
  <si>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</si>
  <si>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</si>
  <si>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</si>
  <si>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</si>
  <si>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</si>
  <si>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</si>
  <si>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</si>
  <si>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</si>
  <si>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</si>
  <si>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</si>
  <si>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</si>
  <si>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</si>
  <si>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</si>
  <si>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</si>
  <si>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</si>
  <si>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</si>
  <si>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</si>
  <si>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</si>
  <si>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</si>
  <si>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</si>
  <si>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</si>
  <si>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</si>
  <si>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</si>
  <si>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</si>
  <si>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</si>
  <si>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</si>
  <si>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</si>
  <si>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</si>
  <si>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</si>
  <si>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</si>
  <si>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</si>
  <si>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</si>
  <si>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</si>
  <si>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</si>
  <si>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</si>
  <si>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</si>
  <si>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</si>
  <si>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</si>
  <si>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</si>
  <si>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</si>
  <si>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</si>
  <si>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</si>
  <si>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</si>
  <si>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</si>
  <si>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</si>
  <si>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</si>
  <si>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</si>
  <si>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</si>
  <si>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</si>
  <si>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</si>
  <si>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</si>
  <si>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</si>
  <si>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</si>
  <si>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</si>
  <si>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</si>
  <si>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</si>
  <si>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</si>
  <si>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</si>
  <si>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</si>
  <si>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</si>
  <si>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</si>
  <si>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</si>
  <si>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</si>
  <si>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</si>
  <si>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</si>
  <si>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</si>
  <si>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</si>
  <si>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</si>
  <si>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</si>
  <si>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</si>
  <si>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</si>
  <si>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</si>
  <si>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</si>
  <si>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</si>
  <si>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</si>
  <si>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</si>
  <si>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</si>
  <si>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</si>
  <si>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</si>
  <si>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</si>
  <si>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</si>
  <si>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</si>
  <si>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</si>
  <si>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</si>
  <si>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</si>
  <si>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</si>
  <si>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</si>
  <si>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</si>
  <si>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</si>
  <si>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</si>
  <si>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</si>
  <si>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</si>
  <si>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</si>
  <si>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</si>
  <si>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</si>
  <si>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</si>
  <si>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</si>
  <si>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</si>
  <si>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</si>
  <si>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</si>
  <si>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</si>
  <si>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</si>
  <si>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</si>
  <si>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</si>
  <si>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</si>
  <si>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</si>
  <si>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</si>
  <si>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</si>
  <si>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</si>
  <si>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</si>
  <si>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</si>
  <si>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</si>
  <si>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</si>
  <si>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</si>
  <si>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</si>
  <si>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</si>
  <si>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</si>
  <si>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</si>
  <si>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</si>
  <si>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</si>
  <si>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</si>
  <si>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</si>
  <si>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</si>
  <si>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</si>
  <si>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</si>
  <si>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</si>
  <si>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</si>
  <si>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</si>
  <si>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</si>
  <si>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</si>
  <si>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</si>
  <si>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</si>
  <si>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</si>
  <si>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</si>
  <si>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</si>
  <si>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</si>
  <si>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</si>
  <si>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</si>
  <si>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</si>
  <si>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</si>
  <si>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</si>
  <si>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</si>
  <si>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</si>
  <si>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</si>
  <si>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</si>
  <si>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</si>
  <si>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</si>
  <si>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</si>
  <si>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</si>
  <si>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</si>
  <si>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</si>
  <si>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</si>
  <si>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</si>
  <si>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</si>
  <si>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</si>
  <si>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</si>
  <si>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</si>
  <si>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</si>
  <si>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</si>
  <si>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</si>
  <si>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</si>
  <si>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</si>
  <si>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</si>
  <si>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</si>
  <si>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</si>
  <si>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</si>
  <si>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</si>
  <si>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</si>
  <si>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</si>
  <si>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</si>
  <si>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</si>
  <si>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</si>
  <si>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</si>
  <si>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</si>
  <si>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</si>
  <si>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</si>
  <si>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</si>
  <si>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</si>
  <si>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</si>
  <si>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</si>
  <si>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</si>
  <si>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</si>
  <si>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</si>
  <si>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</si>
  <si>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</si>
  <si>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</si>
  <si>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</si>
  <si>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</si>
  <si>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</si>
  <si>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</si>
  <si>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</si>
  <si>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</si>
  <si>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</si>
  <si>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</si>
  <si>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</si>
  <si>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</si>
  <si>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</si>
  <si>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</si>
  <si>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</si>
  <si>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</si>
  <si>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</si>
  <si>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</si>
  <si>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</si>
  <si>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</si>
  <si>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</si>
  <si>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</si>
  <si>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</si>
  <si>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</si>
  <si>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</si>
  <si>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</si>
  <si>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</si>
  <si>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</si>
  <si>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</si>
  <si>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</si>
  <si>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</si>
  <si>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</si>
  <si>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</si>
  <si>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</si>
  <si>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</si>
  <si>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</si>
  <si>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</si>
  <si>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</si>
  <si>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</si>
  <si>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</si>
  <si>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</si>
  <si>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</si>
  <si>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</si>
  <si>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</si>
  <si>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</si>
  <si>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</si>
  <si>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</si>
  <si>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</si>
  <si>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</si>
  <si>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</si>
  <si>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</si>
  <si>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</si>
  <si>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</si>
  <si>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</si>
  <si>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</si>
  <si>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</si>
  <si>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</si>
  <si>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</si>
  <si>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</si>
  <si>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</si>
  <si>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</si>
  <si>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</si>
  <si>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</si>
  <si>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</si>
  <si>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</si>
  <si>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</si>
  <si>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</si>
  <si>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</si>
  <si>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</si>
  <si>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</si>
  <si>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</si>
  <si>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</si>
  <si>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</si>
  <si>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</si>
  <si>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</si>
  <si>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</si>
  <si>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</si>
  <si>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</si>
  <si>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</si>
  <si>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</si>
  <si>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</si>
  <si>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</si>
  <si>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</si>
  <si>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</si>
  <si>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</si>
  <si>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</si>
  <si>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</si>
  <si>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</si>
  <si>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</si>
  <si>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</si>
  <si>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</si>
  <si>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</si>
  <si>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</si>
  <si>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</si>
  <si>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</si>
  <si>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</si>
  <si>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</si>
  <si>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</si>
  <si>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</si>
  <si>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</si>
  <si>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</si>
  <si>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</si>
  <si>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</si>
  <si>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</si>
  <si>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</si>
  <si>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</si>
  <si>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</si>
  <si>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</si>
  <si>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</si>
  <si>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</si>
  <si>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</si>
  <si>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</si>
  <si>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</si>
  <si>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</si>
  <si>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</si>
  <si>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</si>
  <si>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</si>
  <si>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</si>
  <si>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</si>
  <si>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</si>
  <si>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</si>
  <si>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</si>
  <si>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</si>
  <si>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</si>
  <si>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</si>
  <si>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</si>
  <si>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</si>
  <si>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</si>
  <si>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</si>
  <si>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</si>
  <si>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</si>
  <si>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</si>
  <si>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</si>
  <si>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</si>
  <si>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</si>
  <si>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</si>
  <si>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</si>
  <si>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</si>
  <si>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</si>
  <si>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</si>
  <si>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</si>
  <si>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</si>
  <si>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</si>
  <si>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</si>
  <si>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</si>
  <si>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</si>
  <si>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</si>
  <si>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</si>
  <si>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</si>
  <si>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</si>
  <si>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</si>
  <si>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</si>
  <si>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</si>
  <si>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</si>
  <si>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</si>
  <si>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</si>
  <si>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</si>
  <si>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</si>
  <si>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</si>
  <si>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</si>
  <si>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</si>
  <si>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</si>
  <si>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</si>
  <si>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</si>
  <si>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</si>
  <si>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</si>
  <si>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</si>
  <si>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</si>
  <si>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</si>
  <si>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</si>
  <si>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</si>
  <si>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</si>
  <si>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</si>
  <si>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</si>
  <si>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</si>
  <si>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</si>
  <si>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</si>
  <si>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</si>
  <si>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</si>
  <si>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</si>
  <si>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</si>
  <si>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</si>
  <si>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</si>
  <si>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</si>
  <si>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</si>
  <si>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</si>
  <si>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</si>
  <si>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</si>
  <si>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</si>
  <si>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</si>
  <si>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</si>
  <si>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</si>
  <si>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</si>
  <si>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</si>
  <si>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</si>
  <si>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</si>
  <si>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</si>
  <si>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</si>
  <si>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</si>
  <si>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</si>
  <si>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</si>
  <si>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</si>
  <si>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</si>
  <si>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</si>
  <si>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</si>
  <si>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</si>
  <si>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</si>
  <si>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</si>
  <si>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</si>
  <si>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</si>
  <si>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</si>
  <si>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</si>
  <si>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</si>
  <si>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</si>
  <si>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</si>
  <si>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</si>
  <si>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</si>
  <si>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</si>
  <si>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</si>
  <si>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</si>
  <si>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</si>
  <si>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</si>
  <si>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</si>
  <si>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</si>
  <si>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</si>
  <si>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</si>
  <si>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</si>
  <si>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</si>
  <si>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</si>
  <si>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</si>
  <si>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</si>
  <si>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</si>
  <si>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</si>
  <si>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</si>
  <si>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</si>
  <si>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</si>
  <si>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</si>
  <si>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</si>
  <si>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</si>
  <si>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</si>
  <si>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</si>
  <si>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</si>
  <si>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</si>
  <si>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</si>
  <si>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</si>
  <si>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</si>
  <si>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</si>
  <si>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</si>
  <si>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</si>
  <si>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</si>
  <si>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</si>
  <si>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</si>
  <si>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</si>
  <si>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</si>
  <si>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</si>
  <si>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</si>
  <si>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</si>
  <si>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</si>
  <si>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</si>
  <si>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</si>
  <si>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</si>
  <si>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</si>
  <si>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</si>
  <si>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</si>
  <si>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</si>
  <si>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</si>
  <si>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</si>
  <si>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</si>
  <si>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</si>
  <si>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</si>
  <si>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</si>
  <si>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</si>
  <si>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</si>
  <si>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</si>
  <si>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</si>
  <si>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</si>
  <si>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</si>
  <si>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</si>
  <si>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</si>
  <si>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</si>
  <si>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</si>
  <si>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</si>
  <si>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</si>
  <si>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</si>
  <si>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</si>
  <si>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</si>
  <si>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</si>
  <si>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</si>
  <si>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</si>
  <si>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</si>
  <si>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</si>
  <si>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</si>
  <si>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</si>
  <si>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</si>
  <si>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</si>
  <si>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</si>
  <si>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</si>
  <si>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</si>
  <si>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</si>
  <si>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</si>
  <si>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</si>
  <si>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</si>
  <si>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</si>
  <si>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</si>
  <si>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</si>
  <si>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</si>
  <si>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</si>
  <si>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</si>
  <si>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</si>
  <si>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</si>
  <si>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</si>
  <si>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</si>
  <si>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</si>
  <si>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</si>
  <si>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</si>
  <si>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</si>
  <si>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</si>
  <si>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</si>
  <si>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</si>
  <si>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</si>
  <si>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</si>
  <si>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</si>
  <si>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</si>
  <si>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</si>
  <si>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</si>
  <si>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</si>
  <si>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</si>
  <si>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</si>
  <si>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</si>
  <si>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</si>
  <si>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</si>
  <si>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</si>
  <si>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</si>
  <si>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</si>
  <si>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</si>
  <si>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</si>
  <si>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</si>
  <si>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</si>
  <si>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</si>
  <si>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</si>
  <si>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</si>
  <si>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</si>
  <si>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</si>
  <si>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</si>
  <si>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</si>
  <si>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</si>
  <si>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</si>
  <si>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</si>
  <si>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</si>
  <si>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</si>
  <si>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</si>
  <si>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</si>
  <si>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</si>
  <si>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</si>
  <si>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</si>
  <si>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</si>
  <si>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</si>
  <si>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</si>
  <si>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</si>
  <si>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</si>
  <si>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</si>
  <si>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</si>
  <si>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</si>
  <si>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</si>
  <si>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</si>
  <si>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</si>
  <si>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</si>
  <si>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</si>
  <si>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</si>
  <si>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</si>
  <si>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</si>
  <si>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</si>
  <si>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</si>
  <si>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</si>
  <si>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</si>
  <si>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</si>
  <si>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</si>
  <si>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</si>
  <si>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</si>
  <si>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</si>
  <si>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</si>
  <si>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</si>
  <si>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</si>
  <si>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</si>
  <si>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</si>
  <si>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</si>
  <si>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</si>
  <si>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</si>
  <si>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</si>
  <si>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</si>
  <si>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</si>
  <si>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</si>
  <si>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</si>
  <si>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</si>
  <si>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</si>
  <si>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</si>
  <si>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</si>
  <si>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</si>
  <si>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</si>
  <si>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</si>
  <si>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</si>
  <si>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</si>
  <si>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</si>
  <si>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</si>
  <si>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</si>
  <si>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</si>
  <si>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</si>
  <si>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</si>
  <si>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</si>
  <si>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</si>
  <si>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</si>
  <si>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</si>
  <si>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</si>
  <si>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</si>
  <si>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</si>
  <si>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</si>
  <si>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</si>
  <si>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</si>
  <si>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</si>
  <si>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</si>
  <si>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</si>
  <si>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</si>
  <si>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</si>
  <si>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</si>
  <si>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</si>
  <si>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</si>
  <si>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</si>
  <si>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</si>
  <si>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</si>
  <si>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</si>
  <si>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</si>
  <si>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</si>
  <si>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</si>
  <si>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</si>
  <si>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</si>
  <si>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</si>
  <si>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</si>
  <si>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</si>
  <si>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</si>
  <si>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</si>
  <si>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</si>
  <si>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</si>
  <si>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</si>
  <si>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</si>
  <si>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</si>
  <si>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</si>
  <si>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</si>
  <si>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</si>
  <si>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</si>
  <si>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</si>
  <si>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</si>
  <si>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</si>
  <si>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</si>
  <si>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</si>
  <si>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</si>
  <si>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</si>
  <si>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</si>
  <si>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</si>
  <si>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</si>
  <si>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</si>
  <si>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</si>
  <si>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</si>
  <si>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</si>
  <si>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</si>
  <si>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</si>
  <si>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</si>
  <si>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</si>
  <si>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</si>
  <si>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</si>
  <si>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</si>
  <si>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</si>
  <si>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</si>
  <si>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</si>
  <si>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</si>
  <si>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</si>
  <si>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</si>
  <si>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</si>
  <si>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</si>
  <si>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</si>
  <si>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</si>
  <si>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</si>
  <si>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</si>
  <si>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</si>
  <si>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</si>
  <si>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</si>
  <si>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</si>
  <si>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</si>
  <si>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</si>
  <si>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</si>
  <si>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</si>
  <si>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</si>
  <si>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</si>
  <si>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</si>
  <si>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</si>
  <si>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</si>
  <si>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</si>
  <si>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</si>
  <si>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</si>
  <si>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</si>
  <si>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</si>
  <si>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</si>
  <si>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</si>
  <si>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</si>
  <si>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</si>
  <si>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</si>
  <si>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</si>
  <si>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</si>
  <si>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</si>
  <si>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</si>
  <si>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</si>
  <si>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</si>
  <si>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</si>
  <si>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</si>
  <si>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</si>
  <si>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</si>
  <si>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</si>
  <si>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</si>
  <si>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</si>
  <si>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</si>
  <si>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</si>
  <si>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</si>
  <si>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</si>
  <si>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</si>
  <si>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</si>
  <si>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</si>
  <si>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</si>
  <si>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</si>
  <si>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</si>
  <si>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</si>
  <si>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</si>
  <si>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</si>
  <si>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</si>
  <si>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</si>
  <si>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</si>
  <si>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</si>
  <si>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</si>
  <si>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</si>
  <si>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</si>
  <si>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</si>
  <si>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</si>
  <si>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</si>
  <si>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</si>
  <si>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</si>
  <si>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</si>
  <si>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</si>
  <si>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</si>
  <si>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</si>
  <si>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</si>
  <si>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</si>
  <si>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</si>
  <si>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</si>
  <si>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</si>
  <si>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</si>
  <si>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</si>
  <si>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</si>
  <si>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</si>
  <si>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</si>
  <si>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</si>
  <si>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</si>
  <si>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</si>
  <si>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</si>
  <si>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</si>
  <si>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</si>
  <si>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</si>
  <si>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</si>
  <si>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</si>
  <si>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</si>
  <si>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</si>
  <si>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</si>
  <si>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</si>
  <si>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</si>
  <si>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</si>
  <si>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</si>
  <si>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</si>
  <si>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</si>
  <si>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</si>
  <si>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</si>
  <si>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</si>
  <si>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</si>
  <si>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</si>
  <si>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</si>
  <si>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</si>
  <si>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</si>
  <si>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</si>
  <si>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</si>
  <si>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</si>
  <si>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</si>
  <si>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</si>
  <si>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</si>
  <si>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</si>
  <si>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</si>
  <si>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</si>
  <si>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</si>
  <si>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</si>
  <si>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</si>
  <si>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</si>
  <si>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</si>
  <si>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</si>
  <si>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</si>
  <si>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</si>
  <si>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</si>
  <si>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</si>
  <si>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</si>
  <si>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</si>
  <si>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</si>
  <si>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</si>
  <si>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</si>
  <si>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</si>
  <si>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</si>
  <si>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</si>
  <si>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</si>
  <si>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</si>
  <si>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</si>
  <si>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</si>
  <si>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</si>
  <si>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</si>
  <si>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</si>
  <si>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</si>
  <si>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</si>
  <si>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</si>
  <si>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</si>
  <si>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</si>
  <si>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</si>
  <si>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</si>
  <si>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</si>
  <si>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</si>
  <si>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</si>
  <si>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</si>
  <si>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</si>
  <si>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</si>
  <si>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</si>
  <si>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</si>
  <si>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</si>
  <si>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</si>
  <si>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</si>
  <si>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</si>
  <si>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</si>
  <si>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</si>
  <si>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</si>
  <si>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</si>
  <si>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</si>
  <si>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</si>
  <si>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</si>
  <si>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</si>
  <si>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</si>
  <si>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</si>
  <si>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</si>
  <si>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</si>
  <si>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</si>
  <si>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</si>
  <si>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</si>
  <si>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</si>
  <si>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</si>
  <si>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</si>
  <si>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</si>
  <si>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</si>
  <si>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</si>
  <si>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</si>
  <si>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</si>
  <si>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</si>
  <si>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</si>
  <si>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</si>
  <si>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</si>
  <si>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</si>
  <si>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</si>
  <si>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</si>
  <si>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</si>
  <si>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</si>
  <si>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</si>
  <si>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</si>
  <si>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</si>
  <si>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</si>
  <si>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</si>
  <si>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</si>
  <si>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</si>
  <si>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</si>
  <si>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</si>
  <si>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</si>
  <si>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</si>
  <si>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</si>
  <si>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</si>
  <si>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</si>
  <si>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</si>
  <si>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</si>
  <si>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</si>
  <si>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</si>
  <si>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</si>
  <si>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</si>
  <si>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</si>
  <si>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</si>
  <si>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</si>
  <si>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</si>
  <si>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</si>
  <si>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</si>
  <si>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</si>
  <si>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</si>
  <si>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</si>
  <si>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</si>
  <si>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</si>
  <si>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</si>
  <si>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</si>
  <si>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</si>
  <si>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</si>
  <si>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</si>
  <si>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</si>
  <si>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</si>
  <si>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</si>
  <si>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</si>
  <si>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</si>
  <si>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</si>
  <si>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</si>
  <si>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</si>
  <si>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</si>
  <si>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</si>
  <si>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</si>
  <si>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</si>
  <si>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</si>
  <si>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</si>
  <si>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</si>
  <si>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</si>
  <si>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</si>
  <si>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</si>
  <si>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</si>
  <si>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</si>
  <si>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</si>
  <si>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</si>
  <si>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</si>
  <si>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</si>
  <si>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</si>
  <si>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</si>
  <si>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</si>
  <si>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</si>
  <si>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</si>
  <si>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</si>
  <si>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</si>
  <si>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</si>
  <si>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</si>
  <si>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</si>
  <si>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</si>
  <si>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</si>
  <si>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</si>
  <si>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</si>
  <si>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</si>
  <si>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</si>
  <si>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</si>
  <si>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</si>
  <si>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</si>
  <si>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</si>
  <si>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</si>
  <si>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</si>
  <si>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</si>
  <si>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</si>
  <si>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</si>
  <si>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</si>
  <si>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</si>
  <si>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</si>
  <si>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</si>
  <si>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</si>
  <si>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</si>
  <si>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</si>
  <si>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</si>
  <si>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</si>
  <si>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</si>
  <si>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</si>
  <si>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</si>
  <si>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</si>
  <si>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</si>
  <si>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</si>
  <si>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</si>
  <si>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</si>
  <si>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</si>
  <si>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</si>
  <si>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</si>
  <si>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</si>
  <si>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</si>
  <si>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</si>
  <si>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</si>
  <si>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</si>
  <si>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</si>
  <si>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</si>
  <si>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</si>
  <si>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</si>
  <si>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</si>
  <si>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</si>
  <si>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</si>
  <si>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</si>
  <si>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</si>
  <si>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</si>
  <si>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</si>
  <si>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</si>
  <si>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</si>
  <si>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</si>
  <si>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</si>
  <si>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</si>
  <si>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</si>
  <si>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</si>
  <si>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</si>
  <si>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</si>
  <si>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</si>
  <si>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</si>
  <si>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</si>
  <si>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</si>
  <si>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</si>
  <si>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</si>
  <si>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</si>
  <si>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</si>
  <si>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</si>
  <si>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</si>
  <si>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</si>
  <si>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</si>
  <si>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</si>
  <si>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</si>
  <si>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</si>
  <si>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</si>
  <si>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</si>
  <si>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</si>
  <si>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</si>
  <si>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</si>
  <si>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</si>
  <si>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</si>
  <si>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</si>
  <si>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</si>
  <si>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</si>
  <si>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</si>
  <si>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</si>
  <si>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</si>
  <si>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</si>
  <si>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</si>
  <si>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</si>
  <si>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</si>
  <si>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</si>
  <si>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</si>
  <si>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</si>
  <si>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</si>
  <si>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</si>
  <si>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</si>
  <si>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</si>
  <si>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</si>
  <si>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</si>
  <si>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</si>
  <si>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</si>
  <si>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</si>
  <si>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</si>
  <si>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</si>
  <si>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</si>
  <si>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</si>
  <si>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</si>
  <si>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</si>
  <si>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</si>
  <si>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</si>
  <si>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</si>
  <si>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</si>
  <si>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</si>
  <si>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</si>
  <si>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</si>
  <si>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</si>
  <si>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</si>
  <si>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</si>
  <si>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</si>
  <si>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</si>
  <si>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</si>
  <si>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</si>
  <si>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</si>
  <si>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</si>
  <si>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</si>
  <si>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</si>
  <si>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</si>
  <si>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</si>
  <si>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</si>
  <si>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</si>
  <si>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</si>
  <si>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</si>
  <si>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</si>
  <si>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</si>
  <si>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</si>
  <si>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</si>
  <si>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</si>
  <si>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</si>
  <si>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</si>
  <si>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</si>
  <si>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</si>
  <si>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</si>
  <si>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</si>
  <si>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</si>
  <si>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</si>
  <si>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</si>
  <si>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</si>
  <si>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</si>
  <si>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</si>
  <si>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</si>
  <si>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</si>
  <si>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</si>
  <si>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</si>
  <si>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</si>
  <si>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</si>
  <si>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</si>
  <si>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</si>
  <si>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</si>
  <si>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</si>
  <si>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</si>
  <si>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</si>
  <si>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</si>
  <si>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</si>
  <si>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</si>
  <si>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</si>
  <si>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</si>
  <si>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</si>
  <si>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</si>
  <si>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</si>
  <si>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</si>
  <si>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</si>
  <si>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</si>
  <si>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</si>
  <si>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</si>
  <si>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</si>
  <si>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</si>
  <si>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</si>
  <si>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</si>
  <si>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</si>
  <si>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</si>
  <si>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</si>
  <si>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</si>
  <si>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</si>
  <si>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</si>
  <si>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</si>
  <si>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</si>
  <si>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</si>
  <si>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</si>
  <si>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</si>
  <si>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</si>
  <si>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</si>
  <si>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</si>
  <si>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</si>
  <si>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</si>
  <si>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</si>
  <si>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</si>
  <si>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</si>
  <si>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</si>
  <si>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</si>
  <si>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</si>
  <si>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</si>
  <si>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</si>
  <si>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</si>
  <si>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</si>
  <si>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</si>
  <si>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</si>
  <si>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</si>
  <si>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</si>
  <si>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</si>
  <si>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</si>
  <si>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</si>
  <si>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</si>
  <si>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</si>
  <si>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</si>
  <si>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</si>
  <si>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</si>
  <si>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</si>
  <si>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</si>
  <si>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</si>
  <si>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</si>
  <si>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</si>
  <si>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</si>
  <si>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</si>
  <si>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</si>
  <si>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</si>
  <si>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</si>
  <si>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</si>
  <si>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</si>
  <si>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</si>
  <si>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</si>
  <si>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</si>
  <si>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</si>
  <si>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</si>
  <si>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</si>
  <si>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</si>
  <si>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</si>
  <si>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</si>
  <si>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</si>
  <si>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</si>
  <si>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</si>
  <si>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</si>
  <si>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</si>
  <si>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</si>
  <si>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</si>
  <si>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</si>
  <si>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</si>
  <si>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</si>
  <si>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</si>
  <si>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</si>
  <si>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</si>
  <si>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</si>
  <si>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</si>
  <si>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</si>
  <si>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</si>
  <si>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</si>
  <si>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</si>
  <si>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</si>
  <si>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</si>
  <si>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</si>
  <si>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</si>
  <si>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</si>
  <si>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</si>
  <si>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</si>
  <si>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</si>
  <si>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</si>
  <si>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</si>
  <si>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</si>
  <si>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</si>
  <si>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</si>
  <si>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</si>
  <si>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</si>
  <si>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</si>
  <si>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</si>
  <si>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</si>
  <si>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</si>
  <si>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</si>
  <si>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</si>
  <si>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</si>
  <si>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</si>
  <si>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</si>
  <si>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</si>
  <si>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</si>
  <si>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</si>
  <si>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</si>
  <si>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</si>
  <si>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</si>
  <si>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</si>
  <si>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</si>
  <si>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</si>
  <si>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</si>
  <si>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</si>
  <si>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</si>
  <si>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</si>
  <si>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</si>
  <si>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</si>
  <si>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</si>
  <si>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</si>
  <si>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</si>
  <si>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</si>
  <si>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</si>
  <si>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</si>
  <si>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</si>
  <si>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</si>
  <si>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</si>
  <si>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</si>
  <si>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</si>
  <si>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</si>
  <si>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</si>
  <si>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</si>
  <si>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</si>
  <si>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</si>
  <si>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</si>
  <si>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</si>
  <si>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</si>
  <si>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</si>
  <si>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</si>
  <si>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</si>
  <si>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</si>
  <si>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</si>
  <si>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</si>
  <si>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</si>
  <si>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</si>
  <si>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</si>
  <si>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</si>
  <si>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</si>
  <si>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</si>
  <si>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</si>
  <si>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</si>
  <si>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</si>
  <si>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</si>
  <si>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</si>
  <si>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</si>
  <si>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</si>
  <si>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</si>
  <si>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</si>
  <si>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</si>
  <si>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</si>
  <si>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</si>
  <si>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</si>
  <si>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</si>
  <si>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</si>
  <si>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</si>
  <si>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</si>
  <si>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</si>
  <si>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</si>
  <si>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</si>
  <si>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</si>
  <si>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</si>
  <si>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</si>
  <si>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</si>
  <si>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</si>
  <si>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</si>
  <si>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</si>
  <si>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</si>
  <si>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</si>
  <si>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</si>
  <si>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</si>
  <si>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</si>
  <si>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</si>
  <si>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</si>
  <si>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</si>
  <si>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</si>
  <si>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</si>
  <si>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</si>
  <si>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</si>
  <si>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</si>
  <si>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</si>
  <si>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</si>
  <si>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</si>
  <si>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</si>
  <si>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</si>
  <si>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</si>
  <si>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</si>
  <si>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</si>
  <si>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</si>
  <si>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</si>
  <si>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</si>
  <si>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</si>
  <si>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</si>
  <si>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</si>
  <si>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</si>
  <si>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</si>
  <si>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</si>
  <si>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</si>
  <si>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</si>
  <si>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</si>
  <si>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</si>
  <si>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</si>
  <si>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</si>
  <si>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</si>
  <si>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</si>
  <si>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</si>
  <si>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</si>
  <si>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</si>
  <si>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</si>
  <si>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</si>
  <si>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</si>
  <si>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</si>
  <si>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</si>
  <si>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</si>
  <si>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</si>
  <si>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</si>
  <si>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</si>
  <si>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</si>
  <si>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</si>
  <si>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</si>
  <si>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</si>
  <si>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</si>
  <si>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</si>
  <si>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</si>
  <si>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</si>
  <si>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</si>
  <si>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</si>
  <si>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</si>
  <si>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</si>
  <si>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</si>
  <si>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</si>
  <si>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</si>
  <si>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</si>
  <si>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</si>
  <si>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</si>
  <si>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</si>
  <si>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</si>
  <si>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</si>
  <si>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</si>
  <si>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</si>
  <si>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</si>
  <si>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</si>
  <si>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</si>
  <si>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</si>
  <si>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</si>
  <si>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</si>
  <si>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</si>
  <si>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</si>
  <si>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</si>
  <si>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</si>
  <si>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</si>
  <si>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</si>
  <si>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</si>
  <si>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</si>
  <si>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</si>
  <si>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</si>
  <si>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</si>
  <si>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</si>
  <si>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</si>
  <si>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</si>
  <si>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</si>
  <si>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</si>
  <si>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</si>
  <si>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</si>
  <si>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</si>
  <si>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</si>
  <si>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</si>
  <si>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</si>
  <si>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</si>
  <si>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</si>
  <si>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</si>
  <si>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</si>
  <si>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</si>
  <si>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</si>
  <si>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</si>
  <si>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</si>
  <si>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</si>
  <si>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</si>
  <si>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</si>
  <si>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</si>
  <si>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</si>
  <si>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</si>
  <si>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</si>
  <si>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</si>
  <si>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</si>
  <si>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</si>
  <si>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</si>
  <si>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</si>
  <si>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</si>
  <si>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</si>
  <si>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</si>
  <si>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</si>
  <si>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</si>
  <si>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</si>
  <si>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</si>
  <si>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</si>
  <si>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</si>
  <si>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</si>
  <si>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</si>
  <si>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</si>
  <si>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</si>
  <si>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</si>
  <si>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</si>
  <si>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</si>
  <si>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</si>
  <si>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</si>
  <si>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</si>
  <si>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</si>
  <si>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</si>
  <si>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</si>
  <si>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</si>
  <si>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</si>
  <si>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</si>
  <si>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</si>
  <si>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</si>
  <si>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</si>
  <si>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</si>
  <si>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</si>
  <si>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</si>
  <si>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</si>
  <si>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</si>
  <si>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</si>
  <si>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</si>
  <si>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</si>
  <si>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</si>
  <si>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</si>
  <si>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</si>
  <si>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</si>
  <si>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</si>
  <si>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</si>
  <si>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</si>
  <si>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</si>
  <si>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</si>
  <si>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</si>
  <si>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</si>
  <si>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</si>
  <si>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</si>
  <si>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</si>
  <si>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</si>
  <si>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</si>
  <si>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</si>
  <si>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</si>
  <si>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</si>
  <si>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</si>
  <si>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</si>
  <si>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</si>
  <si>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</si>
  <si>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</si>
  <si>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</si>
  <si>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</si>
  <si>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</si>
  <si>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</si>
  <si>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</si>
  <si>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</si>
  <si>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</si>
  <si>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</si>
  <si>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</si>
  <si>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</si>
  <si>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</si>
  <si>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</si>
  <si>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</si>
  <si>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</si>
  <si>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</si>
  <si>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</si>
  <si>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</si>
  <si>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</si>
  <si>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</si>
  <si>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</si>
  <si>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</si>
  <si>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</si>
  <si>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</si>
  <si>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</si>
  <si>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</si>
  <si>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</si>
  <si>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</si>
  <si>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</si>
  <si>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</si>
  <si>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</si>
  <si>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</si>
  <si>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</si>
  <si>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</si>
  <si>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</si>
  <si>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</si>
  <si>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</si>
  <si>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</si>
  <si>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</si>
  <si>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</si>
  <si>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</si>
  <si>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</si>
  <si>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</si>
  <si>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</si>
  <si>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</si>
  <si>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</si>
  <si>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</si>
  <si>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</si>
  <si>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</si>
  <si>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</si>
  <si>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</si>
  <si>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</si>
  <si>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</si>
  <si>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</si>
  <si>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</si>
  <si>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</si>
  <si>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</si>
  <si>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</si>
  <si>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</si>
  <si>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</si>
  <si>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</si>
  <si>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</si>
  <si>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</si>
  <si>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</si>
  <si>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</si>
  <si>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</si>
  <si>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</si>
  <si>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</si>
  <si>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</si>
  <si>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</si>
  <si>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</si>
  <si>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</si>
  <si>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</si>
  <si>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</si>
  <si>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</si>
  <si>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</si>
  <si>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</si>
  <si>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</si>
  <si>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</si>
  <si>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</si>
  <si>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</si>
  <si>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</si>
  <si>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</si>
  <si>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</si>
  <si>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</si>
  <si>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</si>
  <si>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</si>
  <si>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</si>
  <si>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</si>
  <si>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</si>
  <si>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</si>
  <si>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</si>
  <si>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</si>
  <si>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</si>
  <si>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</si>
  <si>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</si>
  <si>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</si>
  <si>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</si>
  <si>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</si>
  <si>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</si>
  <si>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</si>
  <si>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</si>
  <si>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</si>
  <si>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</si>
  <si>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</si>
  <si>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</si>
  <si>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</si>
  <si>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</si>
  <si>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</si>
  <si>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</si>
  <si>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</si>
  <si>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</si>
  <si>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</si>
  <si>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</si>
  <si>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</si>
  <si>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</si>
  <si>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</si>
  <si>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</si>
  <si>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</si>
  <si>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</si>
  <si>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</si>
  <si>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</si>
  <si>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</si>
  <si>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</si>
  <si>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</si>
  <si>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</si>
  <si>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</si>
  <si>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</si>
  <si>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</si>
  <si>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</si>
  <si>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</si>
  <si>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</si>
  <si>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</si>
  <si>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</si>
  <si>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</si>
  <si>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</si>
  <si>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</si>
  <si>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</si>
  <si>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</si>
  <si>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</si>
  <si>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</si>
  <si>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</si>
  <si>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</si>
  <si>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</si>
  <si>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</si>
  <si>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</si>
  <si>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</si>
  <si>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</si>
  <si>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</si>
  <si>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</si>
  <si>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</si>
  <si>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</si>
  <si>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</si>
  <si>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</si>
  <si>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</si>
  <si>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</si>
  <si>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</si>
  <si>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</si>
  <si>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</si>
  <si>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</si>
  <si>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</si>
  <si>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</si>
  <si>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</si>
  <si>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</si>
  <si>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</si>
  <si>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</si>
  <si>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</si>
  <si>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</si>
  <si>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</si>
  <si>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</si>
  <si>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</si>
  <si>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</si>
  <si>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</si>
  <si>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</si>
  <si>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</si>
  <si>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</si>
  <si>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</si>
  <si>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</si>
  <si>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</si>
  <si>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</si>
  <si>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</si>
  <si>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</si>
  <si>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</si>
  <si>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</si>
  <si>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</si>
  <si>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</si>
  <si>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</si>
  <si>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</si>
  <si>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</si>
  <si>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</si>
  <si>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</si>
  <si>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</si>
  <si>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</si>
  <si>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</si>
  <si>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</si>
  <si>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</si>
  <si>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</si>
  <si>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</si>
  <si>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</si>
  <si>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</si>
  <si>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</si>
  <si>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</si>
  <si>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</si>
  <si>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</si>
  <si>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</si>
  <si>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</si>
  <si>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</si>
  <si>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</si>
  <si>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</si>
  <si>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</si>
  <si>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</si>
  <si>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</si>
  <si>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</si>
  <si>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</si>
  <si>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</si>
  <si>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</si>
  <si>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</si>
  <si>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</si>
  <si>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</si>
  <si>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</si>
  <si>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</si>
  <si>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</si>
  <si>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</si>
  <si>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</si>
  <si>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</si>
  <si>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</si>
  <si>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</si>
  <si>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</si>
  <si>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</si>
  <si>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</si>
  <si>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</si>
  <si>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</si>
  <si>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</si>
  <si>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</si>
  <si>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</si>
  <si>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</si>
  <si>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</si>
  <si>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</si>
  <si>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</si>
  <si>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</si>
  <si>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</si>
  <si>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</si>
  <si>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</si>
  <si>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</si>
  <si>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</si>
  <si>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</si>
  <si>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</si>
  <si>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</si>
  <si>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</si>
  <si>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</si>
  <si>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</si>
  <si>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</si>
  <si>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</si>
  <si>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</si>
  <si>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</si>
  <si>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</si>
  <si>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</si>
  <si>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</si>
  <si>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</si>
  <si>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</si>
  <si>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</si>
  <si>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</si>
  <si>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</si>
  <si>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</si>
  <si>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</si>
  <si>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</si>
  <si>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</si>
  <si>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</si>
  <si>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</si>
  <si>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</si>
  <si>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</si>
  <si>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</si>
  <si>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</si>
  <si>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</si>
  <si>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</si>
  <si>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</si>
  <si>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</si>
  <si>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</si>
  <si>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</si>
  <si>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</si>
  <si>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</si>
  <si>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</si>
  <si>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</si>
  <si>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</si>
  <si>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</si>
  <si>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</si>
  <si>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</si>
  <si>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</si>
  <si>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</si>
  <si>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</si>
  <si>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</si>
  <si>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</si>
  <si>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</si>
  <si>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</si>
  <si>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</si>
  <si>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</si>
  <si>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</si>
  <si>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</si>
  <si>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</si>
  <si>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</si>
  <si>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</si>
  <si>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</si>
  <si>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</si>
  <si>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</si>
  <si>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</si>
  <si>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</si>
  <si>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</si>
  <si>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</si>
  <si>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</si>
  <si>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</si>
  <si>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</si>
  <si>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</si>
  <si>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</si>
  <si>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</si>
  <si>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</si>
  <si>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</si>
  <si>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</si>
  <si>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</si>
  <si>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</si>
  <si>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</si>
  <si>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</si>
  <si>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</si>
  <si>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</si>
  <si>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</si>
  <si>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</si>
  <si>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</si>
  <si>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</si>
  <si>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</si>
  <si>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</si>
  <si>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</si>
  <si>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</si>
  <si>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</si>
  <si>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</si>
  <si>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</si>
  <si>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</si>
  <si>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</si>
  <si>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</si>
  <si>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</si>
  <si>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</si>
  <si>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</si>
  <si>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</si>
  <si>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</si>
  <si>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</si>
  <si>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</si>
  <si>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</si>
  <si>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</si>
  <si>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</si>
  <si>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</si>
  <si>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</si>
  <si>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</si>
  <si>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</si>
  <si>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</si>
  <si>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</si>
  <si>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</si>
  <si>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</si>
  <si>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</si>
  <si>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</si>
  <si>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</si>
  <si>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</si>
  <si>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</si>
  <si>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</si>
  <si>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</si>
  <si>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</si>
  <si>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</si>
  <si>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</si>
  <si>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</si>
  <si>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</si>
  <si>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</si>
  <si>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</si>
  <si>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</si>
  <si>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</si>
  <si>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</si>
  <si>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</si>
  <si>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</si>
  <si>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</si>
  <si>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</si>
  <si>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</si>
  <si>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</si>
  <si>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</si>
  <si>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</si>
  <si>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</si>
  <si>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</si>
  <si>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</si>
  <si>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</si>
  <si>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</si>
  <si>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</si>
  <si>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</si>
  <si>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</si>
  <si>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</si>
  <si>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</si>
  <si>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</si>
  <si>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</si>
  <si>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</si>
  <si>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</si>
  <si>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</si>
  <si>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</si>
  <si>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</si>
  <si>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</si>
  <si>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</si>
  <si>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</si>
  <si>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</si>
  <si>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</si>
  <si>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</si>
  <si>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</si>
  <si>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</si>
  <si>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</si>
  <si>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</si>
  <si>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</si>
  <si>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</si>
  <si>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</si>
  <si>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</si>
  <si>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</si>
  <si>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</si>
  <si>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</si>
  <si>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</si>
  <si>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</si>
  <si>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</si>
  <si>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</si>
  <si>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</si>
  <si>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</si>
  <si>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</si>
  <si>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</si>
  <si>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</si>
  <si>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</si>
  <si>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</si>
  <si>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</si>
  <si>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</si>
  <si>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</si>
  <si>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</si>
  <si>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</si>
  <si>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</si>
  <si>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</si>
  <si>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</si>
  <si>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</si>
  <si>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</si>
  <si>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</si>
  <si>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</si>
  <si>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</si>
  <si>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</si>
  <si>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</si>
  <si>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</si>
  <si>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</si>
  <si>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</si>
  <si>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</si>
  <si>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</si>
  <si>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</si>
  <si>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</si>
  <si>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</si>
  <si>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</si>
  <si>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</si>
  <si>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</si>
  <si>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</si>
  <si>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</si>
  <si>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</si>
  <si>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</si>
  <si>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</si>
  <si>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</si>
  <si>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</si>
  <si>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</si>
  <si>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</si>
  <si>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</si>
  <si>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</si>
  <si>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</si>
  <si>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</si>
  <si>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</si>
  <si>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</si>
  <si>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</si>
  <si>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</si>
  <si>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</si>
  <si>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</si>
  <si>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</si>
  <si>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</si>
  <si>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</si>
  <si>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</si>
  <si>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</si>
  <si>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</si>
  <si>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</si>
  <si>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</si>
  <si>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</si>
  <si>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</si>
  <si>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</si>
  <si>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</si>
  <si>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</si>
  <si>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</si>
  <si>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</si>
  <si>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</si>
  <si>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</si>
  <si>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</si>
  <si>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</si>
  <si>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</si>
  <si>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</si>
  <si>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</si>
  <si>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</si>
  <si>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</si>
  <si>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</si>
  <si>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</si>
  <si>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</si>
  <si>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</si>
  <si>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</si>
  <si>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</si>
  <si>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</si>
  <si>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</si>
  <si>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</si>
  <si>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</si>
  <si>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</si>
  <si>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</si>
  <si>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</si>
  <si>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</si>
  <si>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</si>
  <si>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</si>
  <si>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</si>
  <si>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</si>
  <si>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</si>
  <si>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</si>
  <si>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</si>
  <si>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</si>
  <si>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</si>
  <si>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</si>
  <si>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</si>
  <si>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</si>
  <si>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</si>
  <si>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</si>
  <si>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</si>
  <si>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</si>
  <si>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</si>
  <si>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</si>
  <si>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</si>
  <si>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</si>
  <si>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</si>
  <si>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</si>
  <si>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</si>
  <si>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</si>
  <si>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</si>
  <si>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</si>
  <si>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</si>
  <si>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</si>
  <si>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</si>
  <si>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</si>
  <si>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</si>
  <si>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</si>
  <si>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</si>
  <si>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</si>
  <si>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</si>
  <si>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</si>
  <si>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</si>
  <si>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</si>
  <si>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</si>
  <si>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</si>
  <si>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</si>
  <si>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</si>
  <si>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</si>
  <si>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</si>
  <si>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</si>
  <si>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</si>
  <si>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</si>
  <si>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</si>
  <si>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</si>
  <si>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</si>
  <si>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</si>
  <si>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</si>
  <si>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</si>
  <si>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</si>
  <si>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</si>
  <si>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</si>
  <si>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</si>
  <si>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</si>
  <si>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</si>
  <si>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</si>
  <si>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</si>
  <si>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</si>
  <si>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</si>
  <si>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</si>
  <si>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</si>
  <si>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</si>
  <si>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</si>
  <si>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</si>
  <si>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</si>
  <si>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</si>
  <si>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</si>
  <si>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</si>
  <si>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</si>
  <si>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</si>
  <si>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</si>
  <si>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</si>
  <si>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</si>
  <si>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</si>
  <si>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</si>
  <si>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</si>
  <si>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</si>
  <si>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</si>
  <si>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</si>
  <si>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</si>
  <si>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</si>
  <si>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</si>
  <si>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</si>
  <si>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</si>
  <si>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</si>
  <si>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</si>
  <si>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</si>
  <si>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</si>
  <si>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</si>
  <si>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</si>
  <si>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</si>
  <si>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</si>
  <si>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</si>
  <si>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</si>
  <si>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</si>
  <si>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</si>
  <si>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</si>
  <si>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</si>
  <si>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</si>
  <si>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</si>
  <si>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</si>
  <si>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</si>
  <si>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</si>
  <si>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</si>
  <si>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</si>
  <si>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</si>
  <si>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</si>
  <si>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</si>
  <si>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</si>
  <si>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</si>
  <si>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</si>
  <si>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</si>
  <si>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</si>
  <si>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</si>
  <si>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</si>
  <si>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</si>
  <si>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</si>
  <si>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</si>
  <si>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</si>
  <si>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</si>
  <si>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</si>
  <si>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</si>
  <si>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</si>
  <si>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</si>
  <si>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</si>
  <si>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</si>
  <si>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</si>
  <si>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</si>
  <si>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</si>
  <si>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</si>
  <si>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</si>
  <si>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</si>
  <si>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</si>
  <si>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</si>
  <si>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</si>
  <si>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</si>
  <si>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</si>
  <si>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</si>
  <si>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</si>
  <si>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</si>
  <si>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</si>
  <si>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</si>
  <si>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</si>
  <si>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</si>
  <si>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</si>
  <si>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</si>
  <si>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</si>
  <si>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</si>
  <si>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</si>
  <si>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</si>
  <si>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</si>
  <si>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</si>
  <si>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</si>
  <si>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</si>
  <si>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</si>
  <si>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</si>
  <si>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</si>
  <si>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</si>
  <si>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</si>
  <si>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</si>
  <si>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</si>
  <si>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</si>
  <si>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</si>
  <si>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</si>
  <si>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</si>
  <si>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</si>
  <si>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</si>
  <si>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</si>
  <si>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</si>
  <si>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</si>
  <si>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</si>
  <si>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</si>
  <si>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</si>
  <si>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</si>
  <si>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</si>
  <si>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</si>
  <si>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</si>
  <si>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</si>
  <si>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</si>
  <si>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</si>
  <si>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</si>
  <si>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</si>
  <si>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</si>
  <si>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</si>
  <si>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</si>
  <si>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</si>
  <si>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</si>
  <si>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</si>
  <si>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</si>
  <si>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</si>
  <si>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</si>
  <si>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</si>
  <si>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</si>
  <si>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</si>
  <si>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</si>
  <si>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</si>
  <si>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</si>
  <si>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</si>
  <si>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</si>
  <si>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</si>
  <si>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</si>
  <si>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</si>
  <si>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</si>
  <si>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</si>
  <si>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</si>
  <si>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</si>
  <si>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</si>
  <si>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</si>
  <si>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</si>
  <si>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</si>
  <si>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</si>
  <si>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</si>
  <si>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</si>
  <si>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</si>
  <si>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</si>
  <si>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</si>
  <si>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</si>
  <si>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</si>
  <si>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</si>
  <si>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</si>
  <si>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</si>
  <si>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</si>
  <si>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</si>
  <si>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</si>
  <si>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</si>
  <si>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</si>
  <si>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</si>
  <si>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</si>
  <si>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</si>
  <si>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</si>
  <si>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</si>
  <si>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</si>
  <si>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</si>
  <si>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</si>
  <si>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</si>
  <si>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</si>
  <si>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</si>
  <si>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</si>
  <si>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</si>
  <si>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</si>
  <si>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</si>
  <si>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</si>
  <si>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</si>
  <si>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</si>
  <si>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</si>
  <si>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</si>
  <si>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</si>
  <si>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</si>
  <si>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</si>
  <si>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</si>
  <si>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</si>
  <si>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</si>
  <si>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</si>
  <si>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</si>
  <si>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</si>
  <si>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</si>
  <si>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</si>
  <si>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</si>
  <si>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</si>
  <si>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</si>
  <si>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</si>
  <si>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</si>
  <si>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</si>
  <si>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</si>
  <si>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</si>
  <si>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</si>
  <si>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</si>
  <si>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</si>
  <si>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</si>
  <si>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</si>
  <si>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</si>
  <si>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</si>
  <si>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</si>
  <si>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</si>
  <si>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</si>
  <si>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</si>
  <si>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</si>
  <si>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</si>
  <si>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</si>
  <si>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</si>
  <si>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</si>
  <si>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</si>
  <si>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</si>
  <si>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</si>
  <si>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</si>
  <si>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</si>
  <si>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</si>
  <si>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</si>
  <si>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</si>
  <si>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</si>
  <si>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</si>
  <si>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</si>
  <si>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</si>
  <si>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</si>
  <si>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</si>
  <si>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</si>
  <si>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</si>
  <si>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</si>
  <si>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</si>
  <si>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</si>
  <si>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</si>
  <si>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</si>
  <si>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</si>
  <si>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</si>
  <si>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</si>
  <si>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</si>
  <si>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</si>
  <si>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</si>
  <si>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</si>
  <si>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</si>
  <si>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</si>
  <si>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</si>
  <si>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</si>
  <si>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</si>
  <si>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</si>
  <si>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</si>
  <si>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</si>
  <si>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</si>
  <si>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</si>
  <si>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</si>
  <si>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</si>
  <si>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</si>
  <si>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</si>
  <si>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</si>
  <si>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</si>
  <si>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</si>
  <si>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</si>
  <si>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</si>
  <si>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</si>
  <si>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</si>
  <si>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</si>
  <si>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</si>
  <si>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</si>
  <si>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</si>
  <si>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</si>
  <si>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</si>
  <si>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</si>
  <si>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</si>
  <si>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</si>
  <si>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</si>
  <si>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</si>
  <si>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</si>
  <si>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</si>
  <si>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</si>
  <si>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</si>
  <si>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</si>
  <si>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</si>
  <si>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</si>
  <si>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</si>
  <si>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</si>
  <si>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</si>
  <si>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</si>
  <si>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</si>
  <si>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</si>
  <si>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</si>
  <si>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</si>
  <si>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</si>
  <si>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</si>
  <si>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</si>
  <si>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</si>
  <si>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</si>
  <si>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</si>
  <si>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</si>
  <si>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</si>
  <si>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</si>
  <si>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</si>
  <si>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</si>
  <si>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</si>
  <si>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</si>
  <si>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</si>
  <si>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</si>
  <si>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</si>
  <si>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</si>
  <si>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</si>
  <si>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</si>
  <si>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</si>
  <si>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</si>
  <si>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</si>
  <si>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</si>
  <si>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</si>
  <si>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</si>
  <si>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</si>
  <si>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</si>
  <si>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</si>
  <si>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</si>
  <si>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</si>
  <si>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</si>
  <si>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</si>
  <si>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</si>
  <si>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</si>
  <si>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</si>
  <si>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</si>
  <si>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</si>
  <si>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</si>
  <si>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</si>
  <si>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</si>
  <si>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</si>
  <si>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</si>
  <si>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</si>
  <si>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</si>
  <si>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</si>
  <si>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</si>
  <si>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</si>
  <si>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</si>
  <si>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</si>
  <si>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</si>
  <si>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</si>
  <si>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</si>
  <si>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</si>
  <si>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</si>
  <si>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</si>
  <si>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</si>
  <si>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</si>
  <si>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</si>
  <si>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</si>
  <si>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</si>
  <si>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</si>
  <si>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</si>
  <si>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</si>
  <si>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</si>
  <si>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</si>
  <si>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</si>
  <si>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</si>
  <si>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</si>
  <si>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</si>
  <si>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</si>
  <si>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</si>
  <si>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</si>
  <si>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</si>
  <si>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</si>
  <si>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</si>
  <si>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</si>
  <si>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</si>
  <si>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</si>
  <si>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</si>
  <si>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</si>
  <si>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</si>
  <si>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</si>
  <si>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</si>
  <si>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</si>
  <si>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</si>
  <si>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</si>
  <si>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</si>
  <si>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</si>
  <si>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</si>
  <si>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</si>
  <si>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</si>
  <si>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</si>
  <si>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</si>
  <si>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</si>
  <si>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</si>
  <si>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</si>
  <si>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</si>
  <si>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</si>
  <si>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</si>
  <si>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</si>
  <si>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</si>
  <si>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</si>
  <si>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</si>
  <si>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</si>
  <si>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</si>
  <si>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</si>
  <si>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</si>
  <si>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</si>
  <si>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</si>
  <si>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</si>
  <si>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</si>
  <si>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</si>
  <si>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</si>
  <si>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</si>
  <si>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</si>
  <si>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</si>
  <si>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</si>
  <si>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</si>
  <si>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</si>
  <si>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</si>
  <si>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</si>
  <si>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</si>
  <si>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</si>
  <si>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</si>
  <si>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</si>
  <si>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</si>
  <si>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</si>
  <si>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</si>
  <si>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</si>
  <si>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</si>
  <si>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</si>
  <si>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</si>
  <si>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</si>
  <si>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</si>
  <si>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</si>
  <si>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</si>
  <si>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</si>
  <si>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</si>
  <si>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</si>
  <si>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</si>
  <si>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</si>
  <si>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</si>
  <si>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</si>
  <si>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</si>
  <si>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</si>
  <si>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</si>
  <si>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</si>
  <si>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</si>
  <si>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</si>
  <si>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</si>
  <si>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</si>
  <si>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</si>
  <si>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</si>
  <si>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</si>
  <si>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</si>
  <si>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</si>
  <si>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</si>
  <si>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</si>
  <si>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</si>
  <si>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</si>
  <si>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</si>
  <si>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</si>
  <si>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</si>
  <si>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</si>
  <si>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</si>
  <si>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</si>
  <si>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</si>
  <si>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</si>
  <si>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</si>
  <si>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</si>
  <si>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</si>
  <si>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</si>
  <si>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</si>
  <si>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</si>
  <si>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</si>
  <si>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</si>
  <si>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</si>
  <si>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</si>
  <si>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</si>
  <si>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</si>
  <si>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</si>
  <si>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</si>
  <si>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</si>
  <si>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</si>
  <si>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</si>
  <si>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</si>
  <si>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</si>
  <si>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</si>
  <si>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</si>
  <si>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</si>
  <si>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</si>
  <si>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</si>
  <si>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</si>
  <si>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</si>
  <si>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</si>
  <si>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</si>
  <si>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</si>
  <si>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</si>
  <si>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</si>
  <si>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</si>
  <si>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</si>
  <si>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</si>
  <si>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</si>
  <si>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</si>
  <si>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</si>
  <si>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</si>
  <si>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</si>
  <si>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</si>
  <si>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</si>
  <si>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</si>
  <si>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</si>
  <si>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</si>
  <si>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</si>
  <si>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</si>
  <si>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</si>
  <si>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</si>
  <si>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</si>
  <si>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</si>
  <si>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</si>
  <si>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</si>
  <si>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</si>
  <si>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</si>
  <si>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</si>
  <si>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</si>
  <si>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</si>
  <si>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</si>
  <si>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</si>
  <si>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</si>
  <si>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</si>
  <si>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</si>
  <si>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</si>
  <si>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</si>
  <si>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</si>
  <si>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</si>
  <si>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</si>
  <si>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</si>
  <si>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</si>
  <si>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</si>
  <si>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</si>
  <si>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</si>
  <si>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</si>
  <si>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</si>
  <si>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</si>
  <si>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</si>
  <si>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</si>
  <si>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</si>
  <si>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</si>
  <si>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</si>
  <si>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</si>
  <si>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</si>
  <si>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</si>
  <si>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</si>
  <si>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</si>
  <si>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</si>
  <si>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</si>
  <si>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</si>
  <si>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</si>
  <si>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</si>
  <si>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</si>
  <si>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</si>
  <si>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</si>
  <si>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</si>
  <si>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</si>
  <si>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</si>
  <si>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</si>
  <si>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</si>
  <si>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</si>
  <si>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</si>
  <si>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</si>
  <si>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</si>
  <si>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</si>
  <si>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</si>
  <si>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</si>
  <si>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</si>
  <si>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</si>
  <si>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</si>
  <si>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</si>
  <si>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</si>
  <si>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</si>
  <si>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</si>
  <si>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</si>
  <si>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</si>
  <si>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</si>
  <si>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</si>
  <si>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</si>
  <si>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</si>
  <si>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</si>
  <si>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</si>
  <si>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</si>
  <si>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</si>
  <si>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</si>
  <si>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</si>
  <si>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</si>
  <si>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</si>
  <si>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</si>
  <si>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</si>
  <si>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</si>
  <si>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</si>
  <si>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</si>
  <si>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</si>
  <si>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</si>
  <si>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</si>
  <si>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</si>
  <si>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</si>
  <si>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</si>
  <si>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</si>
  <si>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</si>
  <si>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</si>
  <si>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</si>
  <si>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</si>
  <si>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</si>
  <si>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</si>
  <si>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</si>
  <si>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</si>
  <si>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</si>
  <si>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</si>
  <si>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</si>
  <si>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</si>
  <si>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</si>
  <si>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</si>
  <si>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</si>
  <si>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</si>
  <si>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</si>
  <si>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</si>
  <si>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</si>
  <si>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</si>
  <si>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</si>
  <si>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</si>
  <si>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</si>
  <si>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</si>
  <si>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</si>
  <si>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</si>
  <si>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</si>
  <si>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</si>
  <si>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</si>
  <si>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</si>
  <si>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</si>
  <si>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</si>
  <si>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</si>
  <si>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</si>
  <si>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</si>
  <si>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</si>
  <si>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</si>
  <si>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</si>
  <si>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</si>
  <si>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</si>
  <si>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</si>
  <si>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</si>
  <si>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</si>
  <si>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</si>
  <si>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</si>
  <si>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</si>
  <si>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</si>
  <si>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</si>
  <si>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</si>
  <si>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</si>
  <si>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</si>
  <si>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</si>
  <si>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</si>
  <si>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</si>
  <si>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</si>
  <si>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</si>
  <si>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</si>
  <si>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</si>
  <si>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</si>
  <si>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</si>
  <si>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</si>
  <si>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</si>
  <si>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</si>
  <si>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</si>
  <si>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</si>
  <si>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</si>
  <si>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</si>
  <si>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</si>
  <si>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</si>
  <si>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</si>
  <si>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</si>
  <si>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</si>
  <si>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</si>
  <si>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</si>
  <si>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</si>
  <si>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</si>
  <si>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</si>
  <si>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</si>
  <si>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</si>
  <si>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</si>
  <si>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</si>
  <si>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</si>
  <si>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</si>
  <si>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</si>
  <si>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</si>
  <si>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</si>
  <si>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</si>
  <si>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</si>
  <si>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</si>
  <si>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</si>
  <si>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</si>
  <si>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</si>
  <si>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</si>
  <si>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</si>
  <si>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</si>
  <si>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</si>
  <si>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</si>
  <si>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</si>
  <si>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</si>
  <si>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</si>
  <si>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</si>
  <si>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</si>
  <si>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</si>
  <si>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</si>
  <si>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</si>
  <si>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</si>
  <si>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</si>
  <si>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</si>
  <si>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</si>
  <si>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</si>
  <si>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</si>
  <si>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</si>
  <si>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</si>
  <si>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</si>
  <si>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</si>
  <si>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</si>
  <si>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</si>
  <si>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</si>
  <si>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</si>
  <si>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</si>
  <si>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</si>
  <si>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</si>
  <si>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</si>
  <si>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</si>
  <si>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</si>
  <si>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</si>
  <si>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</si>
  <si>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</si>
  <si>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</si>
  <si>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</si>
  <si>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</si>
  <si>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</si>
  <si>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</si>
  <si>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</si>
  <si>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</si>
  <si>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</si>
  <si>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</si>
  <si>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</si>
  <si>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</si>
  <si>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</si>
  <si>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</si>
  <si>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</si>
  <si>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</si>
  <si>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</si>
  <si>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</si>
  <si>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</si>
  <si>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</si>
  <si>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</si>
  <si>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</si>
  <si>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</si>
  <si>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</si>
  <si>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</si>
  <si>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</si>
  <si>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</si>
  <si>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</si>
  <si>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</si>
  <si>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</si>
  <si>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</si>
  <si>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</si>
  <si>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</si>
  <si>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</si>
  <si>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</si>
  <si>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</si>
  <si>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</si>
  <si>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</si>
  <si>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</si>
  <si>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</si>
  <si>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</si>
  <si>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</si>
  <si>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</si>
  <si>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</si>
  <si>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</si>
  <si>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</si>
  <si>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</si>
  <si>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</si>
  <si>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</si>
  <si>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</si>
  <si>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</si>
  <si>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</si>
  <si>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</si>
  <si>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</si>
  <si>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</si>
  <si>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</si>
  <si>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</si>
  <si>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</si>
  <si>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</si>
  <si>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</si>
  <si>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</si>
  <si>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</si>
  <si>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</si>
  <si>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</si>
  <si>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</si>
  <si>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</si>
  <si>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</si>
  <si>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</si>
  <si>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</si>
  <si>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</si>
  <si>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</si>
  <si>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</si>
  <si>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</si>
  <si>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</si>
  <si>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</si>
  <si>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</si>
  <si>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</si>
  <si>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</si>
  <si>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</si>
  <si>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</si>
  <si>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</si>
  <si>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</si>
  <si>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</si>
  <si>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</si>
  <si>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</si>
  <si>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</si>
  <si>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</si>
  <si>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</si>
  <si>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</si>
  <si>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</si>
  <si>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</si>
  <si>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</si>
  <si>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</si>
  <si>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</si>
  <si>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</si>
  <si>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</si>
  <si>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</si>
  <si>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</si>
  <si>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</si>
  <si>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</si>
  <si>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</si>
  <si>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</si>
  <si>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</si>
  <si>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</si>
  <si>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</si>
  <si>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</si>
  <si>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</si>
  <si>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</si>
  <si>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</si>
  <si>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</si>
  <si>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</si>
  <si>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</si>
  <si>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</si>
  <si>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</si>
  <si>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</si>
  <si>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</si>
  <si>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</si>
  <si>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</si>
  <si>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</si>
  <si>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</si>
  <si>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</si>
  <si>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</si>
  <si>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</si>
  <si>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</si>
  <si>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</si>
  <si>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</si>
  <si>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</si>
  <si>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</si>
  <si>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</si>
  <si>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</si>
  <si>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</si>
  <si>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</si>
  <si>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</si>
  <si>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</si>
  <si>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</si>
  <si>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</si>
  <si>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</si>
  <si>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</si>
  <si>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</si>
  <si>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</si>
  <si>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</si>
  <si>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</si>
  <si>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</si>
  <si>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</si>
  <si>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</si>
  <si>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</si>
  <si>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</si>
  <si>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</si>
  <si>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</si>
  <si>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</si>
  <si>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</si>
  <si>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</si>
  <si>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</si>
  <si>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</si>
  <si>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</si>
  <si>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</si>
  <si>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</si>
  <si>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</si>
  <si>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</si>
  <si>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</si>
  <si>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</si>
  <si>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</si>
  <si>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</si>
  <si>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</si>
  <si>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</si>
  <si>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</si>
  <si>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</si>
  <si>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</si>
  <si>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</si>
  <si>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</si>
  <si>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</si>
  <si>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</si>
  <si>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</si>
  <si>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</si>
  <si>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</si>
  <si>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</si>
  <si>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</si>
  <si>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</si>
  <si>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</si>
  <si>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</si>
  <si>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</si>
  <si>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</si>
  <si>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</si>
  <si>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</si>
  <si>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</si>
  <si>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</si>
  <si>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</si>
  <si>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</si>
  <si>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</si>
  <si>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</si>
  <si>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</si>
  <si>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</si>
  <si>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</si>
  <si>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</si>
  <si>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</si>
  <si>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</si>
  <si>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</si>
  <si>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</si>
  <si>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</si>
  <si>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</si>
  <si>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</si>
  <si>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</si>
  <si>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</si>
  <si>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</si>
  <si>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</si>
  <si>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</si>
  <si>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</si>
  <si>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</si>
  <si>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</si>
  <si>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</si>
  <si>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</si>
  <si>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</si>
  <si>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</si>
  <si>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</si>
  <si>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</si>
  <si>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</si>
  <si>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</si>
  <si>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</si>
  <si>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</si>
  <si>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</si>
  <si>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</si>
  <si>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</si>
  <si>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</si>
  <si>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</si>
  <si>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</si>
  <si>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</si>
  <si>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</si>
  <si>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</si>
  <si>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</si>
  <si>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</si>
  <si>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</si>
  <si>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</si>
  <si>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</si>
  <si>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</si>
  <si>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</si>
  <si>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</si>
  <si>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</si>
  <si>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</si>
  <si>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</si>
  <si>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</si>
  <si>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</si>
  <si>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</si>
  <si>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</si>
  <si>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</si>
  <si>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</si>
  <si>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</si>
  <si>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</si>
  <si>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</si>
  <si>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</si>
  <si>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</si>
  <si>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</si>
  <si>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</si>
  <si>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</si>
  <si>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</si>
  <si>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</si>
  <si>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</si>
  <si>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</si>
  <si>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</si>
  <si>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</si>
  <si>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</si>
  <si>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</si>
  <si>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</si>
  <si>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</si>
  <si>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</si>
  <si>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</si>
  <si>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</si>
  <si>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</si>
  <si>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</si>
  <si>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</si>
  <si>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</si>
  <si>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</si>
  <si>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</si>
  <si>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</si>
  <si>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</si>
  <si>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</si>
  <si>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</si>
  <si>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</si>
  <si>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</si>
  <si>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</si>
  <si>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</si>
  <si>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</si>
  <si>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</si>
  <si>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</si>
  <si>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</si>
  <si>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</si>
  <si>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</si>
  <si>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</si>
  <si>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</si>
  <si>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</si>
  <si>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</si>
  <si>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</si>
  <si>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</si>
  <si>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</si>
  <si>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</si>
  <si>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</si>
  <si>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</si>
  <si>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</si>
  <si>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</si>
  <si>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</si>
  <si>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</si>
  <si>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</si>
  <si>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</si>
  <si>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</si>
  <si>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</si>
  <si>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</si>
  <si>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</si>
  <si>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</si>
  <si>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</si>
  <si>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</si>
  <si>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</si>
  <si>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</si>
  <si>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</si>
  <si>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</si>
  <si>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</si>
  <si>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</si>
  <si>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</si>
  <si>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</si>
  <si>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</si>
  <si>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</si>
  <si>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</si>
  <si>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</si>
  <si>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</si>
  <si>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</si>
  <si>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</si>
  <si>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</si>
  <si>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</si>
  <si>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</si>
  <si>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</si>
  <si>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</si>
  <si>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</si>
  <si>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</si>
  <si>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</si>
  <si>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</si>
  <si>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</si>
  <si>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</si>
  <si>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</si>
  <si>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</si>
  <si>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</si>
  <si>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</si>
  <si>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</si>
  <si>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</si>
  <si>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</si>
  <si>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</si>
  <si>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</si>
  <si>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</si>
  <si>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</si>
  <si>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</si>
  <si>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</si>
  <si>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</si>
  <si>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</si>
  <si>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</si>
  <si>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</si>
  <si>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</si>
  <si>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</si>
  <si>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</si>
  <si>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</si>
  <si>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</si>
  <si>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</si>
  <si>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</si>
  <si>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</si>
  <si>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</si>
  <si>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</si>
  <si>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</si>
  <si>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</si>
  <si>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</si>
  <si>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</si>
  <si>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</si>
  <si>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</si>
  <si>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</si>
  <si>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</si>
  <si>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</si>
  <si>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</si>
  <si>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</si>
  <si>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</si>
  <si>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</si>
  <si>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</si>
  <si>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</si>
  <si>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</si>
  <si>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</si>
  <si>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</si>
  <si>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</si>
  <si>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</si>
  <si>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</si>
  <si>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</si>
  <si>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</si>
  <si>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</si>
  <si>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</si>
  <si>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</si>
  <si>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</si>
  <si>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</si>
  <si>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</si>
  <si>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</si>
  <si>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</si>
  <si>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</si>
  <si>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</si>
  <si>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</si>
  <si>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</si>
  <si>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</si>
  <si>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</si>
  <si>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</si>
  <si>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</si>
  <si>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</si>
  <si>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</si>
  <si>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</si>
  <si>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</si>
  <si>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</si>
  <si>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</si>
  <si>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</si>
  <si>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</si>
  <si>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</si>
  <si>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</si>
  <si>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</si>
  <si>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</si>
  <si>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</si>
  <si>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</si>
  <si>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</si>
  <si>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</si>
  <si>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</si>
  <si>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</si>
  <si>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</si>
  <si>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</si>
  <si>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</si>
  <si>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</si>
  <si>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</si>
  <si>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</si>
  <si>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</si>
  <si>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</si>
  <si>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</si>
  <si>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</si>
  <si>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</si>
  <si>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</si>
  <si>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</si>
  <si>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</si>
  <si>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</si>
  <si>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</si>
  <si>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</si>
  <si>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</si>
  <si>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</si>
  <si>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</si>
  <si>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</si>
  <si>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</si>
  <si>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</si>
  <si>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</si>
  <si>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</si>
  <si>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</si>
  <si>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</si>
  <si>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</si>
  <si>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</si>
  <si>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</si>
  <si>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</si>
  <si>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</si>
  <si>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</si>
  <si>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</si>
  <si>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</si>
  <si>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</si>
  <si>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</si>
  <si>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</si>
  <si>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</si>
  <si>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</si>
  <si>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</si>
  <si>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</si>
  <si>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</si>
  <si>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</si>
  <si>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</si>
  <si>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</si>
  <si>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</si>
  <si>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</si>
  <si>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</si>
  <si>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</si>
  <si>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</si>
  <si>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</si>
  <si>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</si>
  <si>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</si>
  <si>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</si>
  <si>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</si>
  <si>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</si>
  <si>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</si>
  <si>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</si>
  <si>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</si>
  <si>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</si>
  <si>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</si>
  <si>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</si>
  <si>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</si>
  <si>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</si>
  <si>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</si>
  <si>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</si>
  <si>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</si>
  <si>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</si>
  <si>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</si>
  <si>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</si>
  <si>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</si>
  <si>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</si>
  <si>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</si>
  <si>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</si>
  <si>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</si>
  <si>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</si>
  <si>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</si>
  <si>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</si>
  <si>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</si>
  <si>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</si>
  <si>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</si>
  <si>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</si>
  <si>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</si>
  <si>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</si>
  <si>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</si>
  <si>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</si>
  <si>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</si>
  <si>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</si>
  <si>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</si>
  <si>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</si>
  <si>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</si>
  <si>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</si>
  <si>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</si>
  <si>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</si>
  <si>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</si>
  <si>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</si>
  <si>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</si>
  <si>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</si>
  <si>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</si>
  <si>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</si>
  <si>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</si>
  <si>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</si>
  <si>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</si>
  <si>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</si>
  <si>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</si>
  <si>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</si>
  <si>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</si>
  <si>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</si>
  <si>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</si>
  <si>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</si>
  <si>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</si>
  <si>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</si>
  <si>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</si>
  <si>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</si>
  <si>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</si>
  <si>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</si>
  <si>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</si>
  <si>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</si>
  <si>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</si>
  <si>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</si>
  <si>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</si>
  <si>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</si>
  <si>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</si>
  <si>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</si>
  <si>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</si>
  <si>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</si>
  <si>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</si>
  <si>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</si>
  <si>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</si>
  <si>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</si>
  <si>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</si>
  <si>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</si>
  <si>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</si>
  <si>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</si>
  <si>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</si>
  <si>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</si>
  <si>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</si>
  <si>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</si>
  <si>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</si>
  <si>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</si>
  <si>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</si>
  <si>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</si>
  <si>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</si>
  <si>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</si>
  <si>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</si>
  <si>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</si>
  <si>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</si>
  <si>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</si>
  <si>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</si>
  <si>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</si>
  <si>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</si>
  <si>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</si>
  <si>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</si>
  <si>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</si>
  <si>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</si>
  <si>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</si>
  <si>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</si>
  <si>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</si>
  <si>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</si>
  <si>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</si>
  <si>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</si>
  <si>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</si>
  <si>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</si>
  <si>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</si>
  <si>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</si>
  <si>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</si>
  <si>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</si>
  <si>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</si>
  <si>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</si>
  <si>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</si>
  <si>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</si>
  <si>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</si>
  <si>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</si>
  <si>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</si>
  <si>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</si>
  <si>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</si>
  <si>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</si>
  <si>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</si>
  <si>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</si>
  <si>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</si>
  <si>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</si>
  <si>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</si>
  <si>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</si>
  <si>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</si>
  <si>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</si>
  <si>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</si>
  <si>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</si>
  <si>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</si>
  <si>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</si>
  <si>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</si>
  <si>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</si>
  <si>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</si>
  <si>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</si>
  <si>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</si>
  <si>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</si>
  <si>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</si>
  <si>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</si>
  <si>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</si>
  <si>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</si>
  <si>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</si>
  <si>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</si>
  <si>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</si>
  <si>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</si>
  <si>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</si>
  <si>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</si>
  <si>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</si>
  <si>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</si>
  <si>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</si>
  <si>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</si>
  <si>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</si>
  <si>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</si>
  <si>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</si>
  <si>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</si>
  <si>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</si>
  <si>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</si>
  <si>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</si>
  <si>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</si>
  <si>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</si>
  <si>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</si>
  <si>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</si>
  <si>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</si>
  <si>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</si>
  <si>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</si>
  <si>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</si>
  <si>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</si>
  <si>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</si>
  <si>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</si>
  <si>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</si>
  <si>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</si>
  <si>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</si>
  <si>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</si>
  <si>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</si>
  <si>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</si>
  <si>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</si>
  <si>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</si>
  <si>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</si>
  <si>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</si>
  <si>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</si>
  <si>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</si>
  <si>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</si>
  <si>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</si>
  <si>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</si>
  <si>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</si>
  <si>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</si>
  <si>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</si>
  <si>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</si>
  <si>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</si>
  <si>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</si>
  <si>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</si>
  <si>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</si>
  <si>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</si>
  <si>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</si>
  <si>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</si>
  <si>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</si>
  <si>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</si>
  <si>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</si>
  <si>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</si>
  <si>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</si>
  <si>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</si>
  <si>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</si>
  <si>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</si>
  <si>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</si>
  <si>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</si>
  <si>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</si>
  <si>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</si>
  <si>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</si>
  <si>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</si>
  <si>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</si>
  <si>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</si>
  <si>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</si>
  <si>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</si>
  <si>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</si>
  <si>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</si>
  <si>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</si>
  <si>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</si>
  <si>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</si>
  <si>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</si>
  <si>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</si>
  <si>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</si>
  <si>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</si>
  <si>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</si>
  <si>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</si>
  <si>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</si>
  <si>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</si>
  <si>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</si>
  <si>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</si>
  <si>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</si>
  <si>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</si>
  <si>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</si>
  <si>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</si>
  <si>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</si>
  <si>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</si>
  <si>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</si>
  <si>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</si>
  <si>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</si>
  <si>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</si>
  <si>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</si>
  <si>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</si>
  <si>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</si>
  <si>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</si>
  <si>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</si>
  <si>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</si>
  <si>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</si>
  <si>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</si>
  <si>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</si>
  <si>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</si>
  <si>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</si>
  <si>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</si>
  <si>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</si>
  <si>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</si>
  <si>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</si>
  <si>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</si>
  <si>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</si>
  <si>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</si>
  <si>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</si>
  <si>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</si>
  <si>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</si>
  <si>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</si>
  <si>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</si>
  <si>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</si>
  <si>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</si>
  <si>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</si>
  <si>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</si>
  <si>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</si>
  <si>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</si>
  <si>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</si>
  <si>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</si>
  <si>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</si>
  <si>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</si>
  <si>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</si>
  <si>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</si>
  <si>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</si>
  <si>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</si>
  <si>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</si>
  <si>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</si>
  <si>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</si>
  <si>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</si>
  <si>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</si>
  <si>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</si>
  <si>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</si>
  <si>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</si>
  <si>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</si>
  <si>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</si>
  <si>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</si>
  <si>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</si>
  <si>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</si>
  <si>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</si>
  <si>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</si>
  <si>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</si>
  <si>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</si>
  <si>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</si>
  <si>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</si>
  <si>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</si>
  <si>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</si>
  <si>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</si>
  <si>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</si>
  <si>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</si>
  <si>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</si>
  <si>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</si>
  <si>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</si>
  <si>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</si>
  <si>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</si>
  <si>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</si>
  <si>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</si>
  <si>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</si>
  <si>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</si>
  <si>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</si>
  <si>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</si>
  <si>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</si>
  <si>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</si>
  <si>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</si>
  <si>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</si>
  <si>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</si>
  <si>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</si>
  <si>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</si>
  <si>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</si>
  <si>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</si>
  <si>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</si>
  <si>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</si>
  <si>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</si>
  <si>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</si>
  <si>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</si>
  <si>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</si>
  <si>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</si>
  <si>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</si>
  <si>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</si>
  <si>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</si>
  <si>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</si>
  <si>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</si>
  <si>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</si>
  <si>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</si>
  <si>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</si>
  <si>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</si>
  <si>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</si>
  <si>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</si>
  <si>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</si>
  <si>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</si>
  <si>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</si>
  <si>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</si>
  <si>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</si>
  <si>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</si>
  <si>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</si>
  <si>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</si>
  <si>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</si>
  <si>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</si>
  <si>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</si>
  <si>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</si>
  <si>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</si>
  <si>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</si>
  <si>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</si>
  <si>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</si>
  <si>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</si>
  <si>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</si>
  <si>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</si>
  <si>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</si>
  <si>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</si>
  <si>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</si>
  <si>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</si>
  <si>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</si>
  <si>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</si>
  <si>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</si>
  <si>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</si>
  <si>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</si>
  <si>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</si>
  <si>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</si>
  <si>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</si>
  <si>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</si>
  <si>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</si>
  <si>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</si>
  <si>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</si>
  <si>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</si>
  <si>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</si>
  <si>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</si>
  <si>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</si>
  <si>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</si>
  <si>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</si>
  <si>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</si>
  <si>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</si>
  <si>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</si>
  <si>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</si>
  <si>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</si>
  <si>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</si>
  <si>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</si>
  <si>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</si>
  <si>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</si>
  <si>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</si>
  <si>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</si>
  <si>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</si>
  <si>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</si>
  <si>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</si>
  <si>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</si>
  <si>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</si>
  <si>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</si>
  <si>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</si>
  <si>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</si>
  <si>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</si>
  <si>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</si>
  <si>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</si>
  <si>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</si>
  <si>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</si>
  <si>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</si>
  <si>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</si>
  <si>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</si>
  <si>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</si>
  <si>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</si>
  <si>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</si>
  <si>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</si>
  <si>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</si>
  <si>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</si>
  <si>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</si>
  <si>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</si>
  <si>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</si>
  <si>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</si>
  <si>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</si>
  <si>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</si>
  <si>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</si>
  <si>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</si>
  <si>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</si>
  <si>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</si>
  <si>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</si>
  <si>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</si>
  <si>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</si>
  <si>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</si>
  <si>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</si>
  <si>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</si>
  <si>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</si>
  <si>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</si>
  <si>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</si>
  <si>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</si>
  <si>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</si>
  <si>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</si>
  <si>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</si>
  <si>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</si>
  <si>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</si>
  <si>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</si>
  <si>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</si>
  <si>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</si>
  <si>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</si>
  <si>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</si>
  <si>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</si>
  <si>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</si>
  <si>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</si>
  <si>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</si>
  <si>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</si>
  <si>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</si>
  <si>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</si>
  <si>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</si>
  <si>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</si>
  <si>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</si>
  <si>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</si>
  <si>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</si>
  <si>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</si>
  <si>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</si>
  <si>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</si>
  <si>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</si>
  <si>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</si>
  <si>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</si>
  <si>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</si>
  <si>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</si>
  <si>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</si>
  <si>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</si>
  <si>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</si>
  <si>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</si>
  <si>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</si>
  <si>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</si>
  <si>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</si>
  <si>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</si>
  <si>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</si>
  <si>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</si>
  <si>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</si>
  <si>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</si>
  <si>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</si>
  <si>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</si>
  <si>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</si>
  <si>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</si>
  <si>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</si>
  <si>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</si>
  <si>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</si>
  <si>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</si>
  <si>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</si>
  <si>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</si>
  <si>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</si>
  <si>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</si>
  <si>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</si>
  <si>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</si>
  <si>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</si>
  <si>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</si>
  <si>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</si>
  <si>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</si>
  <si>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</si>
  <si>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</si>
  <si>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</si>
  <si>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</si>
  <si>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</si>
  <si>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</si>
  <si>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</si>
  <si>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</si>
  <si>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</si>
  <si>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</si>
  <si>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</si>
  <si>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</si>
  <si>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</si>
  <si>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</si>
  <si>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</si>
  <si>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</si>
  <si>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</si>
  <si>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</si>
  <si>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</si>
  <si>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</si>
  <si>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</si>
  <si>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</si>
  <si>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</si>
  <si>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</si>
  <si>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</si>
  <si>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</si>
  <si>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</si>
  <si>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</si>
  <si>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</si>
  <si>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</si>
  <si>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</si>
  <si>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</si>
  <si>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</si>
  <si>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</si>
  <si>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</si>
  <si>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</si>
  <si>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</si>
  <si>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</si>
  <si>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</si>
  <si>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</si>
  <si>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</si>
  <si>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</si>
  <si>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</si>
  <si>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</si>
  <si>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</si>
  <si>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</si>
  <si>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</si>
  <si>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</si>
  <si>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</si>
  <si>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</si>
  <si>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</si>
  <si>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</si>
  <si>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</si>
  <si>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</si>
  <si>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</si>
  <si>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</si>
  <si>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</si>
  <si>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</si>
  <si>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</si>
  <si>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</si>
  <si>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</si>
  <si>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</si>
  <si>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</si>
  <si>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</si>
  <si>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</si>
  <si>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</si>
  <si>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</si>
  <si>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</si>
  <si>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</si>
  <si>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</si>
  <si>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</si>
  <si>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</si>
  <si>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</si>
  <si>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</si>
  <si>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</si>
  <si>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</si>
  <si>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</si>
  <si>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</si>
  <si>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</si>
  <si>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</si>
  <si>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</si>
  <si>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</si>
  <si>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</si>
  <si>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</si>
  <si>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</si>
  <si>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</si>
  <si>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</si>
  <si>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</si>
  <si>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</si>
  <si>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</si>
  <si>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</si>
  <si>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</si>
  <si>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</si>
  <si>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</si>
  <si>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</si>
  <si>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</si>
  <si>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</si>
  <si>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</si>
  <si>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</si>
  <si>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</si>
  <si>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</si>
  <si>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</si>
  <si>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</si>
  <si>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</si>
  <si>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</si>
  <si>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</si>
  <si>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</si>
  <si>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</si>
  <si>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</si>
  <si>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</si>
  <si>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</si>
  <si>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</si>
  <si>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</si>
  <si>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</si>
  <si>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</si>
  <si>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</si>
  <si>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</si>
  <si>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</si>
  <si>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</si>
  <si>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</si>
  <si>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</si>
  <si>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</si>
  <si>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</si>
  <si>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</si>
  <si>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</si>
  <si>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</si>
  <si>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</si>
  <si>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</si>
  <si>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</si>
  <si>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</si>
  <si>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</si>
  <si>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</si>
  <si>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</si>
  <si>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</si>
  <si>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</si>
  <si>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</si>
  <si>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</si>
  <si>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</si>
  <si>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</si>
  <si>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</si>
  <si>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</si>
  <si>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</si>
  <si>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</si>
  <si>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</si>
  <si>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</si>
  <si>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</si>
  <si>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</si>
  <si>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</si>
  <si>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</si>
  <si>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</si>
  <si>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</si>
  <si>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</si>
  <si>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</si>
  <si>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</si>
  <si>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</si>
  <si>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</si>
  <si>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</si>
  <si>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</si>
  <si>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</si>
  <si>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</si>
  <si>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</si>
  <si>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</si>
  <si>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</si>
  <si>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</si>
  <si>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</si>
  <si>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</si>
  <si>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</si>
  <si>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</si>
  <si>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</si>
  <si>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</si>
  <si>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</si>
  <si>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</si>
  <si>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</si>
  <si>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</si>
  <si>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</si>
  <si>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</si>
  <si>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</si>
  <si>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</si>
  <si>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</si>
  <si>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</si>
  <si>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</si>
  <si>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</si>
  <si>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</si>
  <si>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</si>
  <si>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</si>
  <si>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</si>
  <si>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</si>
  <si>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</si>
  <si>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</si>
  <si>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</si>
  <si>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</si>
  <si>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</si>
  <si>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</si>
  <si>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</si>
  <si>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</si>
  <si>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</si>
  <si>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</si>
  <si>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</si>
  <si>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</si>
  <si>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</si>
  <si>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</si>
  <si>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</si>
  <si>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</si>
  <si>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</si>
  <si>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</si>
  <si>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</si>
  <si>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</si>
  <si>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</si>
  <si>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</si>
  <si>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</si>
  <si>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</si>
  <si>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</si>
  <si>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</si>
  <si>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</si>
  <si>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</si>
  <si>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</si>
  <si>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</si>
  <si>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</si>
  <si>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</si>
  <si>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</si>
  <si>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</si>
  <si>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</si>
  <si>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</si>
  <si>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</si>
  <si>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</si>
  <si>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</si>
  <si>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</si>
  <si>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</si>
  <si>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</si>
  <si>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</si>
  <si>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</si>
  <si>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</si>
  <si>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</si>
  <si>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</si>
  <si>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</si>
  <si>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</si>
  <si>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</si>
  <si>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</si>
  <si>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</si>
  <si>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</si>
  <si>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</si>
  <si>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</si>
  <si>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</si>
  <si>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</si>
  <si>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</si>
  <si>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</si>
  <si>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</si>
  <si>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</si>
  <si>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</si>
  <si>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</si>
  <si>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</si>
  <si>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</si>
  <si>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</si>
  <si>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</si>
  <si>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</si>
  <si>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</si>
  <si>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</si>
  <si>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</si>
  <si>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</si>
  <si>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</si>
  <si>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</si>
  <si>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</si>
  <si>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</si>
  <si>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</si>
  <si>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</si>
  <si>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</si>
  <si>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</si>
  <si>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</si>
  <si>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</si>
  <si>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</si>
  <si>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</si>
  <si>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</si>
  <si>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</si>
  <si>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</si>
  <si>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</si>
  <si>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</si>
  <si>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</si>
  <si>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</si>
  <si>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</si>
  <si>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</si>
  <si>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</si>
  <si>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</si>
  <si>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</si>
  <si>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</si>
  <si>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</si>
  <si>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</si>
  <si>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</si>
  <si>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</si>
  <si>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</si>
  <si>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</si>
  <si>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</si>
  <si>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</si>
  <si>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</si>
  <si>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</si>
  <si>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</si>
  <si>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</si>
  <si>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</si>
  <si>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</si>
  <si>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</si>
  <si>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</si>
  <si>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</si>
  <si>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</si>
  <si>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</si>
  <si>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</si>
  <si>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</si>
  <si>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</si>
  <si>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</si>
  <si>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</si>
  <si>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</si>
  <si>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</si>
  <si>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</si>
  <si>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</si>
  <si>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</si>
  <si>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</si>
  <si>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</si>
  <si>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</si>
  <si>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</si>
  <si>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</si>
  <si>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</si>
  <si>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</si>
  <si>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</si>
  <si>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</si>
  <si>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</si>
  <si>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</si>
  <si>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</si>
  <si>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</si>
  <si>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</si>
  <si>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</si>
  <si>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</si>
  <si>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</si>
  <si>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</si>
  <si>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</si>
  <si>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</si>
  <si>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</si>
  <si>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</si>
  <si>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</si>
  <si>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</si>
  <si>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</si>
  <si>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</si>
  <si>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</si>
  <si>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</si>
  <si>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</si>
  <si>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</si>
  <si>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</si>
  <si>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</si>
  <si>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</si>
  <si>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</si>
  <si>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</si>
  <si>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</si>
  <si>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</si>
  <si>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</si>
  <si>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</si>
  <si>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</si>
  <si>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</si>
  <si>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</si>
  <si>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</si>
  <si>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</si>
  <si>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</si>
  <si>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</si>
  <si>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</si>
  <si>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</si>
  <si>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</si>
  <si>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</si>
  <si>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</si>
  <si>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</si>
  <si>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</si>
  <si>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</si>
  <si>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</si>
  <si>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</si>
  <si>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</si>
  <si>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</si>
  <si>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</si>
  <si>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</si>
  <si>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</si>
  <si>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</si>
  <si>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</si>
  <si>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</si>
  <si>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</si>
  <si>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</si>
  <si>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</si>
  <si>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</si>
  <si>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</si>
  <si>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</si>
  <si>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</si>
  <si>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</si>
  <si>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</si>
  <si>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</si>
  <si>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</si>
  <si>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</si>
  <si>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</si>
  <si>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</si>
  <si>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</si>
  <si>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</si>
  <si>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</si>
  <si>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</si>
  <si>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</si>
  <si>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</si>
  <si>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</si>
  <si>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</si>
  <si>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</si>
  <si>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</si>
  <si>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</si>
  <si>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</si>
  <si>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</si>
  <si>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</si>
  <si>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</si>
  <si>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</si>
  <si>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</si>
  <si>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</si>
  <si>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</si>
  <si>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</si>
  <si>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</si>
  <si>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</si>
  <si>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</si>
  <si>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</si>
  <si>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</si>
  <si>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</si>
  <si>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</si>
  <si>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</si>
  <si>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</si>
  <si>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</si>
  <si>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</si>
  <si>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</si>
  <si>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</si>
  <si>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</si>
  <si>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</si>
  <si>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</si>
  <si>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</si>
  <si>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</si>
  <si>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</si>
  <si>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</si>
  <si>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</si>
  <si>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</si>
  <si>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</si>
  <si>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</si>
  <si>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</si>
  <si>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</si>
  <si>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</si>
  <si>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</si>
  <si>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</si>
  <si>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</si>
  <si>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</si>
  <si>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</si>
  <si>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</si>
  <si>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</si>
  <si>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</si>
  <si>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</si>
  <si>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</si>
  <si>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</si>
  <si>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</si>
  <si>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</si>
  <si>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</si>
  <si>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</si>
  <si>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</si>
  <si>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</si>
  <si>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</si>
  <si>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</si>
  <si>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</si>
  <si>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</si>
  <si>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</si>
  <si>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</si>
  <si>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</si>
  <si>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</si>
  <si>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</si>
  <si>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</si>
  <si>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</si>
  <si>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</si>
  <si>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</si>
  <si>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</si>
  <si>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</si>
  <si>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</si>
  <si>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</si>
  <si>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</si>
  <si>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</si>
  <si>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</si>
  <si>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</si>
  <si>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</si>
  <si>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</si>
  <si>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</si>
  <si>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</si>
  <si>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</si>
  <si>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</si>
  <si>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</si>
  <si>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</si>
  <si>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</si>
  <si>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</si>
  <si>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</si>
  <si>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</si>
  <si>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</si>
  <si>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</si>
  <si>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</si>
  <si>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</si>
  <si>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</si>
  <si>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</si>
  <si>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</si>
  <si>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</si>
  <si>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</si>
  <si>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</si>
  <si>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</si>
  <si>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</si>
  <si>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</si>
  <si>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</si>
  <si>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</si>
  <si>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</si>
  <si>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</si>
  <si>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</si>
  <si>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</si>
  <si>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</si>
  <si>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</si>
  <si>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</si>
  <si>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</si>
  <si>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</si>
  <si>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</si>
  <si>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</si>
  <si>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</si>
  <si>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</si>
  <si>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</si>
  <si>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</si>
  <si>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</si>
  <si>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</si>
  <si>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</si>
  <si>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</si>
  <si>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</si>
  <si>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</si>
  <si>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</si>
  <si>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</si>
  <si>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</si>
  <si>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</si>
  <si>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</si>
  <si>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</si>
  <si>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</si>
  <si>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</si>
  <si>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</si>
  <si>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</si>
  <si>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</si>
  <si>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</si>
  <si>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</si>
  <si>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</si>
  <si>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</si>
  <si>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</si>
  <si>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</si>
  <si>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</si>
  <si>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</si>
  <si>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</si>
  <si>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</si>
  <si>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</si>
  <si>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</si>
  <si>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</si>
  <si>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</si>
  <si>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</si>
  <si>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</si>
  <si>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</si>
  <si>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</si>
  <si>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</si>
  <si>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</si>
  <si>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</si>
  <si>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</si>
  <si>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</si>
  <si>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</si>
  <si>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</si>
  <si>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</si>
  <si>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</si>
  <si>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</si>
  <si>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</si>
  <si>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</si>
  <si>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</si>
  <si>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</si>
  <si>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</si>
  <si>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</si>
  <si>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</si>
  <si>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</si>
  <si>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</si>
  <si>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</si>
  <si>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</si>
  <si>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</si>
  <si>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</si>
  <si>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</si>
  <si>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</si>
  <si>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</si>
  <si>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</si>
  <si>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</si>
  <si>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</si>
  <si>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</si>
  <si>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</si>
  <si>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</si>
  <si>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</si>
  <si>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</si>
  <si>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</si>
  <si>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</si>
  <si>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</si>
  <si>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</si>
  <si>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</si>
  <si>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</si>
  <si>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</si>
  <si>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</si>
  <si>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</si>
  <si>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</si>
  <si>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</si>
  <si>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</si>
  <si>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</si>
  <si>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</si>
  <si>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</si>
  <si>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</si>
  <si>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</si>
  <si>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</si>
  <si>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</si>
  <si>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</si>
  <si>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</si>
  <si>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</si>
  <si>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</si>
  <si>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</si>
  <si>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</si>
  <si>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</si>
  <si>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</si>
  <si>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</si>
  <si>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</si>
  <si>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</si>
  <si>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</si>
  <si>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</si>
  <si>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</si>
  <si>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</si>
  <si>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</si>
  <si>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</si>
  <si>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</si>
  <si>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</si>
  <si>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</si>
  <si>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</si>
  <si>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</si>
  <si>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</si>
  <si>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</si>
  <si>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</si>
  <si>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</si>
  <si>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</si>
  <si>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</si>
  <si>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</si>
  <si>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</si>
  <si>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</si>
  <si>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</si>
  <si>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</si>
  <si>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</si>
  <si>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</si>
  <si>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</si>
  <si>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</si>
  <si>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</si>
  <si>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</si>
  <si>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</si>
  <si>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</si>
  <si>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</si>
  <si>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</si>
  <si>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</si>
  <si>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</si>
  <si>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</si>
  <si>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</si>
  <si>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</si>
  <si>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</si>
  <si>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</si>
  <si>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</si>
  <si>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</si>
  <si>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</si>
  <si>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</si>
  <si>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</si>
  <si>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</si>
  <si>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</si>
  <si>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</si>
  <si>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</si>
  <si>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</si>
  <si>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</si>
  <si>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</si>
  <si>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</si>
  <si>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</si>
  <si>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</si>
  <si>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</si>
  <si>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</si>
  <si>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</si>
  <si>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</si>
  <si>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</si>
  <si>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</si>
  <si>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</si>
  <si>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</si>
  <si>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</si>
  <si>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</si>
  <si>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</si>
  <si>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</si>
  <si>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</si>
  <si>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</si>
  <si>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</si>
  <si>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</si>
  <si>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</si>
  <si>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</si>
  <si>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</si>
  <si>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</si>
  <si>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</si>
  <si>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</si>
  <si>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</si>
  <si>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</si>
  <si>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</si>
  <si>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</si>
  <si>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</si>
  <si>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</si>
  <si>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</si>
  <si>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</si>
  <si>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</si>
  <si>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</si>
  <si>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</si>
  <si>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</si>
  <si>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</si>
  <si>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</si>
  <si>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</si>
  <si>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</si>
  <si>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</si>
  <si>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</si>
  <si>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</si>
  <si>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</si>
  <si>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</si>
  <si>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</si>
  <si>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</si>
  <si>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</si>
  <si>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</si>
  <si>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</si>
  <si>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</si>
  <si>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</si>
  <si>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</si>
  <si>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</si>
  <si>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</si>
  <si>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</si>
  <si>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</si>
  <si>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</si>
  <si>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</si>
  <si>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</si>
  <si>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</si>
  <si>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</si>
  <si>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</si>
  <si>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</si>
  <si>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</si>
  <si>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</si>
  <si>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</si>
  <si>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</si>
  <si>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</si>
  <si>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</si>
  <si>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</si>
  <si>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</si>
  <si>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</si>
  <si>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</si>
  <si>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</si>
  <si>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</si>
  <si>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</si>
  <si>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</si>
  <si>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</si>
  <si>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</si>
  <si>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</si>
  <si>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</si>
  <si>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</si>
  <si>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</si>
  <si>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</si>
  <si>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</si>
  <si>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</si>
  <si>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</si>
  <si>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</si>
  <si>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</si>
  <si>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</si>
  <si>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</si>
  <si>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</si>
  <si>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</si>
  <si>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</si>
  <si>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</si>
  <si>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</si>
  <si>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</si>
  <si>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</si>
  <si>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</si>
  <si>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</si>
  <si>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</si>
  <si>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</si>
  <si>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</si>
  <si>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</si>
  <si>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</si>
  <si>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</si>
  <si>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</si>
  <si>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</si>
  <si>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</si>
  <si>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</si>
  <si>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</si>
  <si>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</si>
  <si>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</si>
  <si>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</si>
  <si>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</si>
  <si>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</si>
  <si>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</si>
  <si>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</si>
  <si>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</si>
  <si>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</si>
  <si>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</si>
  <si>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</si>
  <si>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</si>
  <si>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</si>
  <si>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</si>
  <si>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</si>
  <si>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</si>
  <si>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</si>
  <si>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</si>
  <si>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</si>
  <si>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</si>
  <si>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</si>
  <si>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</si>
  <si>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</si>
  <si>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</si>
  <si>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</si>
  <si>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</si>
  <si>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</si>
  <si>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</si>
  <si>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</si>
  <si>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</si>
  <si>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</si>
  <si>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</si>
  <si>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</si>
  <si>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</si>
  <si>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</si>
  <si>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</si>
  <si>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</si>
  <si>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</si>
  <si>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</si>
  <si>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</si>
  <si>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</si>
  <si>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</si>
  <si>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</si>
  <si>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</si>
  <si>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</si>
  <si>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</si>
  <si>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</si>
  <si>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</si>
  <si>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</si>
  <si>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</si>
  <si>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</si>
  <si>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</si>
  <si>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</si>
  <si>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</si>
  <si>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</si>
  <si>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</si>
  <si>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</si>
  <si>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</si>
  <si>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</si>
  <si>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</si>
  <si>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</si>
  <si>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</si>
  <si>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</si>
  <si>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</si>
  <si>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</si>
  <si>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</si>
  <si>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</si>
  <si>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</si>
  <si>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</si>
  <si>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</si>
  <si>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</si>
  <si>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</si>
  <si>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</si>
  <si>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</si>
  <si>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</si>
  <si>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</si>
  <si>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</si>
  <si>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</si>
  <si>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</si>
  <si>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</si>
  <si>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</si>
  <si>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</si>
  <si>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</si>
  <si>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</si>
  <si>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</si>
  <si>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</si>
  <si>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</si>
  <si>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</si>
  <si>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</si>
  <si>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</si>
  <si>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</si>
  <si>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</si>
  <si>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</si>
  <si>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</si>
  <si>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</si>
  <si>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</si>
  <si>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</si>
  <si>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</si>
  <si>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</si>
  <si>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</si>
  <si>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</si>
  <si>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</si>
  <si>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</si>
  <si>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</si>
  <si>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</si>
  <si>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</si>
  <si>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</si>
  <si>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</si>
  <si>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</si>
  <si>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</si>
  <si>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</si>
  <si>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</si>
  <si>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</si>
  <si>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</si>
  <si>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</si>
  <si>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</si>
  <si>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</si>
  <si>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</si>
  <si>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</si>
  <si>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</si>
  <si>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</si>
  <si>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</si>
  <si>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</si>
  <si>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</si>
  <si>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</si>
  <si>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</si>
  <si>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</si>
  <si>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</si>
  <si>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</si>
  <si>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</si>
  <si>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</si>
  <si>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</si>
  <si>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</si>
  <si>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</si>
  <si>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</si>
  <si>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</si>
  <si>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</si>
  <si>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</si>
  <si>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</si>
  <si>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</si>
  <si>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</si>
  <si>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</si>
  <si>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</si>
  <si>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</si>
  <si>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</si>
  <si>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</si>
  <si>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</si>
  <si>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</si>
  <si>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</si>
  <si>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</si>
  <si>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</si>
  <si>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</si>
  <si>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</si>
  <si>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</si>
  <si>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</si>
  <si>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</si>
  <si>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</si>
  <si>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</si>
  <si>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</si>
  <si>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</si>
  <si>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</si>
  <si>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</si>
  <si>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</si>
  <si>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</si>
  <si>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</si>
  <si>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</si>
  <si>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</si>
  <si>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</si>
  <si>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</si>
  <si>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</si>
  <si>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</si>
  <si>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</si>
  <si>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</si>
  <si>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</si>
  <si>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</si>
  <si>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</si>
  <si>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</si>
  <si>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</si>
  <si>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</si>
  <si>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</si>
  <si>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</si>
  <si>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</si>
  <si>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</si>
  <si>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</si>
  <si>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</si>
  <si>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</si>
  <si>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</si>
  <si>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</si>
  <si>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</si>
  <si>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</si>
  <si>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</si>
  <si>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</si>
  <si>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</si>
  <si>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</si>
  <si>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</si>
  <si>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</si>
  <si>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</si>
  <si>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</si>
  <si>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</si>
  <si>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</si>
  <si>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</si>
  <si>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</si>
  <si>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</si>
  <si>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</si>
  <si>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</si>
  <si>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</si>
  <si>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</si>
  <si>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</si>
  <si>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</si>
  <si>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</si>
  <si>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</si>
  <si>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</si>
  <si>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</si>
  <si>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</si>
  <si>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</si>
  <si>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</si>
  <si>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</si>
  <si>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</si>
  <si>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</si>
  <si>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</si>
  <si>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</si>
  <si>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</si>
  <si>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</si>
  <si>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</si>
  <si>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</si>
  <si>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</si>
  <si>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</si>
  <si>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</si>
  <si>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</si>
  <si>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</si>
  <si>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</si>
  <si>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</si>
  <si>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</si>
  <si>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</si>
  <si>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</si>
  <si>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</si>
  <si>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</si>
  <si>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</si>
  <si>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</si>
  <si>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</si>
  <si>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</si>
  <si>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</si>
  <si>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</si>
  <si>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</si>
  <si>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</si>
  <si>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</si>
  <si>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</si>
  <si>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</si>
  <si>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</si>
  <si>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</si>
  <si>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</si>
  <si>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</si>
  <si>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</si>
  <si>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</si>
  <si>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</si>
  <si>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</si>
  <si>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</si>
  <si>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</si>
  <si>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</si>
  <si>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</si>
  <si>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</si>
  <si>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</si>
  <si>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</si>
  <si>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</si>
  <si>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</si>
  <si>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</si>
  <si>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</si>
  <si>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</si>
  <si>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</si>
  <si>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</si>
  <si>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</si>
  <si>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</si>
  <si>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</si>
  <si>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</si>
  <si>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</si>
  <si>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</si>
  <si>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</si>
  <si>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</si>
  <si>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</si>
  <si>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</si>
  <si>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</si>
  <si>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</si>
  <si>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</si>
  <si>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</si>
  <si>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</si>
  <si>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</si>
  <si>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</si>
  <si>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</si>
  <si>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</si>
  <si>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</si>
  <si>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</si>
  <si>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</si>
  <si>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</si>
  <si>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</si>
  <si>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</si>
  <si>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</si>
  <si>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</si>
  <si>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</si>
  <si>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</si>
  <si>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</si>
  <si>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</si>
  <si>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</si>
  <si>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</si>
  <si>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</si>
  <si>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</si>
  <si>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</si>
  <si>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</si>
  <si>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</si>
  <si>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</si>
  <si>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</si>
  <si>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</si>
  <si>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</si>
  <si>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</si>
  <si>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</si>
  <si>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</si>
  <si>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</si>
  <si>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</si>
  <si>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</si>
  <si>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</si>
  <si>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</si>
  <si>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</si>
  <si>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</si>
  <si>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</si>
  <si>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</si>
  <si>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</si>
  <si>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</si>
  <si>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</si>
  <si>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</si>
  <si>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</si>
  <si>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</si>
  <si>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</si>
  <si>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</si>
  <si>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</si>
  <si>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</si>
  <si>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</si>
  <si>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</si>
  <si>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</si>
  <si>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</si>
  <si>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</si>
  <si>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</si>
  <si>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</si>
  <si>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</si>
  <si>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</si>
  <si>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</si>
  <si>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</si>
  <si>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</si>
  <si>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</si>
  <si>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</si>
  <si>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</si>
  <si>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</si>
  <si>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</si>
  <si>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</si>
  <si>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</si>
  <si>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</si>
  <si>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</si>
  <si>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</si>
  <si>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</si>
  <si>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</si>
  <si>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</si>
  <si>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</si>
  <si>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</si>
  <si>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</si>
  <si>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</si>
  <si>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</si>
  <si>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</si>
  <si>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</si>
  <si>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</si>
  <si>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</si>
  <si>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</si>
  <si>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</si>
  <si>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</si>
  <si>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</si>
  <si>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</si>
  <si>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</si>
  <si>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</si>
  <si>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</si>
  <si>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</si>
  <si>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</si>
  <si>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</si>
  <si>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</si>
  <si>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</si>
  <si>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</si>
  <si>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</si>
  <si>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</si>
  <si>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</si>
  <si>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</si>
  <si>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</si>
  <si>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</si>
  <si>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</si>
  <si>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</si>
  <si>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</si>
  <si>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</si>
  <si>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</si>
  <si>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</si>
  <si>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</si>
  <si>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</si>
  <si>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</si>
  <si>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</si>
  <si>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</si>
  <si>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</si>
  <si>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</si>
  <si>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</si>
  <si>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</si>
  <si>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</si>
  <si>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</si>
  <si>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</si>
  <si>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</si>
  <si>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</si>
  <si>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</si>
  <si>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</si>
  <si>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</si>
  <si>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</si>
  <si>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</si>
  <si>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</si>
  <si>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</si>
  <si>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</si>
  <si>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</si>
  <si>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</si>
  <si>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</si>
  <si>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</si>
  <si>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</si>
  <si>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</si>
  <si>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</si>
  <si>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</si>
  <si>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</si>
  <si>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</si>
  <si>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</si>
  <si>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</si>
  <si>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</si>
  <si>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</si>
  <si>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</si>
  <si>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</si>
  <si>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</si>
  <si>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</si>
  <si>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</si>
  <si>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</si>
  <si>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</si>
  <si>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</si>
  <si>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</si>
  <si>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</si>
  <si>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</si>
  <si>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</si>
  <si>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</si>
  <si>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</si>
  <si>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</si>
  <si>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</si>
  <si>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</si>
  <si>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</si>
  <si>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</si>
  <si>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</si>
  <si>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</si>
  <si>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</si>
  <si>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</si>
  <si>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</si>
  <si>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</si>
  <si>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</si>
  <si>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</si>
  <si>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</si>
  <si>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</si>
  <si>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</si>
  <si>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</si>
  <si>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</si>
  <si>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</si>
  <si>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</si>
  <si>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</si>
  <si>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</si>
  <si>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</si>
  <si>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</si>
  <si>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</si>
  <si>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</si>
  <si>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</si>
  <si>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</si>
  <si>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</si>
  <si>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</si>
  <si>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</si>
  <si>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</si>
  <si>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</si>
  <si>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</si>
  <si>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</si>
  <si>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</si>
  <si>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</si>
  <si>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</si>
  <si>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</si>
  <si>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</si>
  <si>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</si>
  <si>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</si>
  <si>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</si>
  <si>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</si>
  <si>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</si>
  <si>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</si>
  <si>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</si>
  <si>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</si>
  <si>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</si>
  <si>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</si>
  <si>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</si>
  <si>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</si>
  <si>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</si>
  <si>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</si>
  <si>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</si>
  <si>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</si>
  <si>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</si>
  <si>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</si>
  <si>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</si>
  <si>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</si>
  <si>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</si>
  <si>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</si>
  <si>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</si>
  <si>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</si>
  <si>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</si>
  <si>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</si>
  <si>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</si>
  <si>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</si>
  <si>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</si>
  <si>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</si>
  <si>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</si>
  <si>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</si>
  <si>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</si>
  <si>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</si>
  <si>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</si>
  <si>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</si>
  <si>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</si>
  <si>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</si>
  <si>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</si>
  <si>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</si>
  <si>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</si>
  <si>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</si>
  <si>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</si>
  <si>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</si>
  <si>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</si>
  <si>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</si>
  <si>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</si>
  <si>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</si>
  <si>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</si>
  <si>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</si>
  <si>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</si>
  <si>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</si>
  <si>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</si>
  <si>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</si>
  <si>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</si>
  <si>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</si>
  <si>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</si>
  <si>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</si>
  <si>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</si>
  <si>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</si>
  <si>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</si>
  <si>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</si>
  <si>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</si>
  <si>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</si>
  <si>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</si>
  <si>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</si>
  <si>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</si>
  <si>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</si>
  <si>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</si>
  <si>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</si>
  <si>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</si>
  <si>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</si>
  <si>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</si>
  <si>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</si>
  <si>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</si>
  <si>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</si>
  <si>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</si>
  <si>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</si>
  <si>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</si>
  <si>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</si>
  <si>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</si>
  <si>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</si>
  <si>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</si>
  <si>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</si>
  <si>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</si>
  <si>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</si>
  <si>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</si>
  <si>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</si>
  <si>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</si>
  <si>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</si>
  <si>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</si>
  <si>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</si>
  <si>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</si>
  <si>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</si>
  <si>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</si>
  <si>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</si>
  <si>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</si>
  <si>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</si>
  <si>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</si>
  <si>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</si>
  <si>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</si>
  <si>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</si>
  <si>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</si>
  <si>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</si>
  <si>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</si>
  <si>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</si>
  <si>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</si>
  <si>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</si>
  <si>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</si>
  <si>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</si>
  <si>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</si>
  <si>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</si>
  <si>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</si>
  <si>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</si>
  <si>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</si>
  <si>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</si>
  <si>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</si>
  <si>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</si>
  <si>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</si>
  <si>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</si>
  <si>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</si>
  <si>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</si>
  <si>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</si>
  <si>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</si>
  <si>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</si>
  <si>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</si>
  <si>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</si>
  <si>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</si>
  <si>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</si>
  <si>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</si>
  <si>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</si>
  <si>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</si>
  <si>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</si>
  <si>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</si>
  <si>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</si>
  <si>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</si>
  <si>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</si>
  <si>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</si>
  <si>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</si>
  <si>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</si>
  <si>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</si>
  <si>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</si>
  <si>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</si>
  <si>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</si>
  <si>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</si>
  <si>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</si>
  <si>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</si>
  <si>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</si>
  <si>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</si>
  <si>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</si>
  <si>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</si>
  <si>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</si>
  <si>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</si>
  <si>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</si>
  <si>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</si>
  <si>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</si>
  <si>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</si>
  <si>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</si>
  <si>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</si>
  <si>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</si>
  <si>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</si>
  <si>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</si>
  <si>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</si>
  <si>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</si>
  <si>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</si>
  <si>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</si>
  <si>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</si>
  <si>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</si>
  <si>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</si>
  <si>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</si>
  <si>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</si>
  <si>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</si>
  <si>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</si>
  <si>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</si>
  <si>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</si>
  <si>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</si>
  <si>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</si>
  <si>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</si>
  <si>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</si>
  <si>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</si>
  <si>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</si>
  <si>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</si>
  <si>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</si>
  <si>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</si>
  <si>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</si>
  <si>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</si>
  <si>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</si>
  <si>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</si>
  <si>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</si>
  <si>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</si>
  <si>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</si>
  <si>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</si>
  <si>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</si>
  <si>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</si>
  <si>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</si>
  <si>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</si>
  <si>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</si>
  <si>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</si>
  <si>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</si>
  <si>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</si>
  <si>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</si>
  <si>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</si>
  <si>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</si>
  <si>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</si>
  <si>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</si>
  <si>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</si>
  <si>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</si>
  <si>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</si>
  <si>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</si>
  <si>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</si>
  <si>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</si>
  <si>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</si>
  <si>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</si>
  <si>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</si>
  <si>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</si>
  <si>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</si>
  <si>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</si>
  <si>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</si>
  <si>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</si>
  <si>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</si>
  <si>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</si>
  <si>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</si>
  <si>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</si>
  <si>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</si>
  <si>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</si>
  <si>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</si>
  <si>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</si>
  <si>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</si>
  <si>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</si>
  <si>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</si>
  <si>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</si>
  <si>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</si>
  <si>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</si>
  <si>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</si>
  <si>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</si>
  <si>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</si>
  <si>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</si>
  <si>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</si>
  <si>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</si>
  <si>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</si>
  <si>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</si>
  <si>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</si>
  <si>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</si>
  <si>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</si>
  <si>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</si>
  <si>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</si>
  <si>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</si>
  <si>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</si>
  <si>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</si>
  <si>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</si>
  <si>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</si>
  <si>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</si>
  <si>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</si>
  <si>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</si>
  <si>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</si>
  <si>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</si>
  <si>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</si>
  <si>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</si>
  <si>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</si>
  <si>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</si>
  <si>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</si>
  <si>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</si>
  <si>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</si>
  <si>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</si>
  <si>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</si>
  <si>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</si>
  <si>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</si>
  <si>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</si>
  <si>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</si>
  <si>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</si>
  <si>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</si>
  <si>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</si>
  <si>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</si>
  <si>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</si>
  <si>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</si>
  <si>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</si>
  <si>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</si>
  <si>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</si>
  <si>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</si>
  <si>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</si>
  <si>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</si>
  <si>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</si>
  <si>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</si>
  <si>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</si>
  <si>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</si>
  <si>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</si>
  <si>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</si>
  <si>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</si>
  <si>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</si>
  <si>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</si>
  <si>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</si>
  <si>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</si>
  <si>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</si>
  <si>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</si>
  <si>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</si>
  <si>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</si>
  <si>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</si>
  <si>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</si>
  <si>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</si>
  <si>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</si>
  <si>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</si>
  <si>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</si>
  <si>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</si>
  <si>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</si>
  <si>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</si>
  <si>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</si>
  <si>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</si>
  <si>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</si>
  <si>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</si>
  <si>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</si>
  <si>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</si>
  <si>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</si>
  <si>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</si>
  <si>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</si>
  <si>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</si>
  <si>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</si>
  <si>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</si>
  <si>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</si>
  <si>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</si>
  <si>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</si>
  <si>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</si>
  <si>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</si>
  <si>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</si>
  <si>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</si>
  <si>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</si>
  <si>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</si>
  <si>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</si>
  <si>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</si>
  <si>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</si>
  <si>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</si>
  <si>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</si>
  <si>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</si>
  <si>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</si>
  <si>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</si>
  <si>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</si>
  <si>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</si>
  <si>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</si>
  <si>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</si>
  <si>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</si>
  <si>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</si>
  <si>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</si>
  <si>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</si>
  <si>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</si>
  <si>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</si>
  <si>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</si>
  <si>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</si>
  <si>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</si>
  <si>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</si>
  <si>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</si>
  <si>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</si>
  <si>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</si>
  <si>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</si>
  <si>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</si>
  <si>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</si>
  <si>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</si>
  <si>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</si>
  <si>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</si>
  <si>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</si>
  <si>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</si>
  <si>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</si>
  <si>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</si>
  <si>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</si>
  <si>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</si>
  <si>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</si>
  <si>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</si>
  <si>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</si>
  <si>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</si>
  <si>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</si>
  <si>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</si>
  <si>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</si>
  <si>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</si>
  <si>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</si>
  <si>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</si>
  <si>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</si>
  <si>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</si>
  <si>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</si>
  <si>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</si>
  <si>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</si>
  <si>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</si>
  <si>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</si>
  <si>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</si>
  <si>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</si>
  <si>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</si>
  <si>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</si>
  <si>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</si>
  <si>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</si>
  <si>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</si>
  <si>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</si>
  <si>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</si>
  <si>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</si>
  <si>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</si>
  <si>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</si>
  <si>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</si>
  <si>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</si>
  <si>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</si>
  <si>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</si>
  <si>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</si>
  <si>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</si>
  <si>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</si>
  <si>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</si>
  <si>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</si>
  <si>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</si>
  <si>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</si>
  <si>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</si>
  <si>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</si>
  <si>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</si>
  <si>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</si>
  <si>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</si>
  <si>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</si>
  <si>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</si>
  <si>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</si>
  <si>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</si>
  <si>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</si>
  <si>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</si>
  <si>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</si>
  <si>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</si>
  <si>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</si>
  <si>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</si>
  <si>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</si>
  <si>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</si>
  <si>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</si>
  <si>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</si>
  <si>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</si>
  <si>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</si>
  <si>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</si>
  <si>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</si>
  <si>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</si>
  <si>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</si>
  <si>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</si>
  <si>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</si>
  <si>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</si>
  <si>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</si>
  <si>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</si>
  <si>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</si>
  <si>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</si>
  <si>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</si>
  <si>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</si>
  <si>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</si>
  <si>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</si>
  <si>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</si>
  <si>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</si>
  <si>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</si>
  <si>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</si>
  <si>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</si>
  <si>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</si>
  <si>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</si>
  <si>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</si>
  <si>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</si>
  <si>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</si>
  <si>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</si>
  <si>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</si>
  <si>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</si>
  <si>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</si>
  <si>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</si>
  <si>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</si>
  <si>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</si>
  <si>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</si>
  <si>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</si>
  <si>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</si>
  <si>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</si>
  <si>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</si>
  <si>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</si>
  <si>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</si>
  <si>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</si>
  <si>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</si>
  <si>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</si>
  <si>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</si>
  <si>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</si>
  <si>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</si>
  <si>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</si>
  <si>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</si>
  <si>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</si>
  <si>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</si>
  <si>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</si>
  <si>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</si>
  <si>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</si>
  <si>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</si>
  <si>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</si>
  <si>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</si>
  <si>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</si>
  <si>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</si>
  <si>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</si>
  <si>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</si>
  <si>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</si>
  <si>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</si>
  <si>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</si>
  <si>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</si>
  <si>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</si>
  <si>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</si>
  <si>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</si>
  <si>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</si>
  <si>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</si>
  <si>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</si>
  <si>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</si>
  <si>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</si>
  <si>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</si>
  <si>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</si>
  <si>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</si>
  <si>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</si>
  <si>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</si>
  <si>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</si>
  <si>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</si>
  <si>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</si>
  <si>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</si>
  <si>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</si>
  <si>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</si>
  <si>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</si>
  <si>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</si>
  <si>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</si>
  <si>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</si>
  <si>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</si>
  <si>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</si>
  <si>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</si>
  <si>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</si>
  <si>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</si>
  <si>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</si>
  <si>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</si>
  <si>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</si>
  <si>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</si>
  <si>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</si>
  <si>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</si>
  <si>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</si>
  <si>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</si>
  <si>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</si>
  <si>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</si>
  <si>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</si>
  <si>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</si>
  <si>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</si>
  <si>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</si>
  <si>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</si>
  <si>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</si>
  <si>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</si>
  <si>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</si>
  <si>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</si>
  <si>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</si>
  <si>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</si>
  <si>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</si>
  <si>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</si>
  <si>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</si>
  <si>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</si>
  <si>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</si>
  <si>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</si>
  <si>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</si>
  <si>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</si>
  <si>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</si>
  <si>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</si>
  <si>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</si>
  <si>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</si>
  <si>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</si>
  <si>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</si>
  <si>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</si>
  <si>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</si>
  <si>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</si>
  <si>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</si>
  <si>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</si>
  <si>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</si>
  <si>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</si>
  <si>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</si>
  <si>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</si>
  <si>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</si>
  <si>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</si>
  <si>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</si>
  <si>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</si>
  <si>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</si>
  <si>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</si>
  <si>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</si>
  <si>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</si>
  <si>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</si>
  <si>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</si>
  <si>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</si>
  <si>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</si>
  <si>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</si>
  <si>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</si>
  <si>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</si>
  <si>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</si>
  <si>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</si>
  <si>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</si>
  <si>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</si>
  <si>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</si>
  <si>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</si>
  <si>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</si>
  <si>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</si>
  <si>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</si>
  <si>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</si>
  <si>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</si>
  <si>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</si>
  <si>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</si>
  <si>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</si>
  <si>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</si>
  <si>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</si>
  <si>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</si>
  <si>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</si>
  <si>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</si>
  <si>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</si>
  <si>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</si>
  <si>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</si>
  <si>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</si>
  <si>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</si>
  <si>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</si>
  <si>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</si>
  <si>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</si>
  <si>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</si>
  <si>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</si>
  <si>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</si>
  <si>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</si>
  <si>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</si>
  <si>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</si>
  <si>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</si>
  <si>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</si>
  <si>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</si>
  <si>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</si>
  <si>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</si>
  <si>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</si>
  <si>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</si>
  <si>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</si>
  <si>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</si>
  <si>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</si>
  <si>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</si>
  <si>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</si>
  <si>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</si>
  <si>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</si>
  <si>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</si>
  <si>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</si>
  <si>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</si>
  <si>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</si>
  <si>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</si>
  <si>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</si>
  <si>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</si>
  <si>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</si>
  <si>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</si>
  <si>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</si>
  <si>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</si>
  <si>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</si>
  <si>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</si>
  <si>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</si>
  <si>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</si>
  <si>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</si>
  <si>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</si>
  <si>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</si>
  <si>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</si>
  <si>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</si>
  <si>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</si>
  <si>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</si>
  <si>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</si>
  <si>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</si>
  <si>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</si>
  <si>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</si>
  <si>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</si>
  <si>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</si>
  <si>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</si>
  <si>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</si>
  <si>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</si>
  <si>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</si>
  <si>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</si>
  <si>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</si>
  <si>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</si>
  <si>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</si>
  <si>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</si>
  <si>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</si>
  <si>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</si>
  <si>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</si>
  <si>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</si>
  <si>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</si>
  <si>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</si>
  <si>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</si>
  <si>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</si>
  <si>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</si>
  <si>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</si>
  <si>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</si>
  <si>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</si>
  <si>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</si>
  <si>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</si>
  <si>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</si>
  <si>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</si>
  <si>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</si>
  <si>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</si>
  <si>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</si>
  <si>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</si>
  <si>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</si>
  <si>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</si>
  <si>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</si>
  <si>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</si>
  <si>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</si>
  <si>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</si>
  <si>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</si>
  <si>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</si>
  <si>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</si>
  <si>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</si>
  <si>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</si>
  <si>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</si>
  <si>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</si>
  <si>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</si>
  <si>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</si>
  <si>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</si>
  <si>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</si>
  <si>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</si>
  <si>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</si>
  <si>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</si>
  <si>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</si>
  <si>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</si>
  <si>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</si>
  <si>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</si>
  <si>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</si>
  <si>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</si>
  <si>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</si>
  <si>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</si>
  <si>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</si>
  <si>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</si>
  <si>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</si>
  <si>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</si>
  <si>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</si>
  <si>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</si>
  <si>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</si>
  <si>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</si>
  <si>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</si>
  <si>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</si>
  <si>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</si>
  <si>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</si>
  <si>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</si>
  <si>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</si>
  <si>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</si>
  <si>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</si>
  <si>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</si>
  <si>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</si>
  <si>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</si>
  <si>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</si>
  <si>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</si>
  <si>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</si>
  <si>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</si>
  <si>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</si>
  <si>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</si>
  <si>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</si>
  <si>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</si>
  <si>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</si>
  <si>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</si>
  <si>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</si>
  <si>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</si>
  <si>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</si>
  <si>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</si>
  <si>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</si>
  <si>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</si>
  <si>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</si>
  <si>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</si>
  <si>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</si>
  <si>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</si>
  <si>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</si>
  <si>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</si>
  <si>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</si>
  <si>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</si>
  <si>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</si>
  <si>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</si>
  <si>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</si>
  <si>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</si>
  <si>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</si>
  <si>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</si>
  <si>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</si>
  <si>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</si>
  <si>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</si>
  <si>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</si>
  <si>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</si>
  <si>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</si>
  <si>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</si>
  <si>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</si>
  <si>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</si>
  <si>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</si>
  <si>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</si>
  <si>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</si>
  <si>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</si>
  <si>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</si>
  <si>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</si>
  <si>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</si>
  <si>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</si>
  <si>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</si>
  <si>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</si>
  <si>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</si>
  <si>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</si>
  <si>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</si>
  <si>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</si>
  <si>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</si>
  <si>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</si>
  <si>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</si>
  <si>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</si>
  <si>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</si>
  <si>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</si>
  <si>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</si>
  <si>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</si>
  <si>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</si>
  <si>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</si>
  <si>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</si>
  <si>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</si>
  <si>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</si>
  <si>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</si>
  <si>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</si>
  <si>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</si>
  <si>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</si>
  <si>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</si>
  <si>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</si>
  <si>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</si>
  <si>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</si>
  <si>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</si>
  <si>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</si>
  <si>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</si>
  <si>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</si>
  <si>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</si>
  <si>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</si>
  <si>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</si>
  <si>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</si>
  <si>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</si>
  <si>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</si>
  <si>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</si>
  <si>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</si>
  <si>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</si>
  <si>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</si>
  <si>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</si>
  <si>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</si>
  <si>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</si>
  <si>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</si>
  <si>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</si>
  <si>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</si>
  <si>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</si>
  <si>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</si>
  <si>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</si>
  <si>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</si>
  <si>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</si>
  <si>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</si>
  <si>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</si>
  <si>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</si>
  <si>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</si>
  <si>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</si>
  <si>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</si>
  <si>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</si>
  <si>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</si>
  <si>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</si>
  <si>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</si>
  <si>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</si>
  <si>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</si>
  <si>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</si>
  <si>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</si>
  <si>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</si>
  <si>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</si>
  <si>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</si>
  <si>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</si>
  <si>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</si>
  <si>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</si>
  <si>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</si>
  <si>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</si>
  <si>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</si>
  <si>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</si>
  <si>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</si>
  <si>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</si>
  <si>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</si>
  <si>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</si>
  <si>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</si>
  <si>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</si>
  <si>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</si>
  <si>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</si>
  <si>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</si>
  <si>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</si>
  <si>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</si>
  <si>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</si>
  <si>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</si>
  <si>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</si>
  <si>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</si>
  <si>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</si>
  <si>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</si>
  <si>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</si>
  <si>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</si>
  <si>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</si>
  <si>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</si>
  <si>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</si>
  <si>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</si>
  <si>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</si>
  <si>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</si>
  <si>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</si>
  <si>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</si>
  <si>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</si>
  <si>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</si>
  <si>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</si>
  <si>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</si>
  <si>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</si>
  <si>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</si>
  <si>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</si>
  <si>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</si>
  <si>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</si>
  <si>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</si>
  <si>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</si>
  <si>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</si>
  <si>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</si>
  <si>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</si>
  <si>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</si>
  <si>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</si>
  <si>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</si>
  <si>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</si>
  <si>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</si>
  <si>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</si>
  <si>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</si>
  <si>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</si>
  <si>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</si>
  <si>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</si>
  <si>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</si>
  <si>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</si>
  <si>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</si>
  <si>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</si>
  <si>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</si>
  <si>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</si>
  <si>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</si>
  <si>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</si>
  <si>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</si>
  <si>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</si>
  <si>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</si>
  <si>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</si>
  <si>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</si>
  <si>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</si>
  <si>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</si>
  <si>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</si>
  <si>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</si>
  <si>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</si>
  <si>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</si>
  <si>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</si>
  <si>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</si>
  <si>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</si>
  <si>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</si>
  <si>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</si>
  <si>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</si>
  <si>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</si>
  <si>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</si>
  <si>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</si>
  <si>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</si>
  <si>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</si>
  <si>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</si>
  <si>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</si>
  <si>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</si>
  <si>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</si>
  <si>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</si>
  <si>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</si>
  <si>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</si>
  <si>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</si>
  <si>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</si>
  <si>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</si>
  <si>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</si>
  <si>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</si>
  <si>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</si>
  <si>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</si>
  <si>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</si>
  <si>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</si>
  <si>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</si>
  <si>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</si>
  <si>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</si>
  <si>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</si>
  <si>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</si>
  <si>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</si>
  <si>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</si>
  <si>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</si>
  <si>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</si>
  <si>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</si>
  <si>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</si>
  <si>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</si>
  <si>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</si>
  <si>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</si>
  <si>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</si>
  <si>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</si>
  <si>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</si>
  <si>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</si>
  <si>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</si>
  <si>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</si>
  <si>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</si>
  <si>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</si>
  <si>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</si>
  <si>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</si>
  <si>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</si>
  <si>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</si>
  <si>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</si>
  <si>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</si>
  <si>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</si>
  <si>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</si>
  <si>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</si>
  <si>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</si>
  <si>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</si>
  <si>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</si>
  <si>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</si>
  <si>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</si>
  <si>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</si>
  <si>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</si>
  <si>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</si>
  <si>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</si>
  <si>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</si>
  <si>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</si>
  <si>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</si>
  <si>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</si>
  <si>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</si>
  <si>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</si>
  <si>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</si>
  <si>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</si>
  <si>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</si>
  <si>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</si>
  <si>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</si>
  <si>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</si>
  <si>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</si>
  <si>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</si>
  <si>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</si>
  <si>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</si>
  <si>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</si>
  <si>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</si>
  <si>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</si>
  <si>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</si>
  <si>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</si>
  <si>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</si>
  <si>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</si>
  <si>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</si>
  <si>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</si>
  <si>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</si>
  <si>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</si>
  <si>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</si>
  <si>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</si>
  <si>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</si>
  <si>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</si>
  <si>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</si>
  <si>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</si>
  <si>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</si>
  <si>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</si>
  <si>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</si>
  <si>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</si>
  <si>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</si>
  <si>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</si>
  <si>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</si>
  <si>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</si>
  <si>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</si>
  <si>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</si>
  <si>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</si>
  <si>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</si>
  <si>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</si>
  <si>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</si>
  <si>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</si>
  <si>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</si>
  <si>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</si>
  <si>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</si>
  <si>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</si>
  <si>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</si>
  <si>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</si>
  <si>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</si>
  <si>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</si>
  <si>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</si>
  <si>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</si>
  <si>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</si>
  <si>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</si>
  <si>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</si>
  <si>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</si>
  <si>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</si>
  <si>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</si>
  <si>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</si>
  <si>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</si>
  <si>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</si>
  <si>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</si>
  <si>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</si>
  <si>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</si>
  <si>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</si>
  <si>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</si>
  <si>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</si>
  <si>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</si>
  <si>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</si>
  <si>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</si>
  <si>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</si>
  <si>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</si>
  <si>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</si>
  <si>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</si>
  <si>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</si>
  <si>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</si>
  <si>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</si>
  <si>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</si>
  <si>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</si>
  <si>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</si>
  <si>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</si>
  <si>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</si>
  <si>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</si>
  <si>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</si>
  <si>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</si>
  <si>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</si>
  <si>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</si>
  <si>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</si>
  <si>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</si>
  <si>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</si>
  <si>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</si>
  <si>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</si>
  <si>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</si>
  <si>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</si>
  <si>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</si>
  <si>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</si>
  <si>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</si>
  <si>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</si>
  <si>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</si>
  <si>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</si>
  <si>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</si>
  <si>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</si>
  <si>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</si>
  <si>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</si>
  <si>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</si>
  <si>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</si>
  <si>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</si>
  <si>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</si>
  <si>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</si>
  <si>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</si>
  <si>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</si>
  <si>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</si>
  <si>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</si>
  <si>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</si>
  <si>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</si>
  <si>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</si>
  <si>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</si>
  <si>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</si>
  <si>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</si>
  <si>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</si>
  <si>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</si>
  <si>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</si>
  <si>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</si>
  <si>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</si>
  <si>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</si>
  <si>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</si>
  <si>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</si>
  <si>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</si>
  <si>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</si>
  <si>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</si>
  <si>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</si>
  <si>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</si>
  <si>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</si>
  <si>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</si>
  <si>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</si>
  <si>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</si>
  <si>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</si>
  <si>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</si>
  <si>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</si>
  <si>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</si>
  <si>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</si>
  <si>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</si>
  <si>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</si>
  <si>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</si>
  <si>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</si>
  <si>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</si>
  <si>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</si>
  <si>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</si>
  <si>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</si>
  <si>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</si>
  <si>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</si>
  <si>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</si>
  <si>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</si>
  <si>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</si>
  <si>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</si>
  <si>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</si>
  <si>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</si>
  <si>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</si>
  <si>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</si>
  <si>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</si>
  <si>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</si>
  <si>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</si>
  <si>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</si>
  <si>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</si>
  <si>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</si>
  <si>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</si>
  <si>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</si>
  <si>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</si>
  <si>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</si>
  <si>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</si>
  <si>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</si>
  <si>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</si>
  <si>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</si>
  <si>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</si>
  <si>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</si>
  <si>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</si>
  <si>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</si>
  <si>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</si>
  <si>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</si>
  <si>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</si>
  <si>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</si>
  <si>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</si>
  <si>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</si>
  <si>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</si>
  <si>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</si>
  <si>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</si>
  <si>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</si>
  <si>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</si>
  <si>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</si>
  <si>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</si>
  <si>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</si>
  <si>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</si>
  <si>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</si>
  <si>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</si>
  <si>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</si>
  <si>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</si>
  <si>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</si>
  <si>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</si>
  <si>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</si>
  <si>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</si>
  <si>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</si>
  <si>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</si>
  <si>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</si>
  <si>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</si>
  <si>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</si>
  <si>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</si>
  <si>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</si>
  <si>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</si>
  <si>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</si>
  <si>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</si>
  <si>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</si>
  <si>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</si>
  <si>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</si>
  <si>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</si>
  <si>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</si>
  <si>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</si>
  <si>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</si>
  <si>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</si>
  <si>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</si>
  <si>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</si>
  <si>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</si>
  <si>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</si>
  <si>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</si>
  <si>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</si>
  <si>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</si>
  <si>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</si>
  <si>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</si>
  <si>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</si>
  <si>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</si>
  <si>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</si>
  <si>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</si>
  <si>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</si>
  <si>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</si>
  <si>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</si>
  <si>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</si>
  <si>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</si>
  <si>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</si>
  <si>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</si>
  <si>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</si>
  <si>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</si>
  <si>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</si>
  <si>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</si>
  <si>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</si>
  <si>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</si>
  <si>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</si>
  <si>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</si>
  <si>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</si>
  <si>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</si>
  <si>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</si>
  <si>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</si>
  <si>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</si>
  <si>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</si>
  <si>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</si>
  <si>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</si>
  <si>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</si>
  <si>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</si>
  <si>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</si>
  <si>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</si>
  <si>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</si>
  <si>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</si>
  <si>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</si>
  <si>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</si>
  <si>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</si>
  <si>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</si>
  <si>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</si>
  <si>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</si>
  <si>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</si>
  <si>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</si>
  <si>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</si>
  <si>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</si>
  <si>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</si>
  <si>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</si>
  <si>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</si>
  <si>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</si>
  <si>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</si>
  <si>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</si>
  <si>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</si>
  <si>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</si>
  <si>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</si>
  <si>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</si>
  <si>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</si>
  <si>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</si>
  <si>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</si>
  <si>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</si>
  <si>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</si>
  <si>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</si>
  <si>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</si>
  <si>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</si>
  <si>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</si>
  <si>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</si>
  <si>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</si>
  <si>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</si>
  <si>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</si>
  <si>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</si>
  <si>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</si>
  <si>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</si>
  <si>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</si>
  <si>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</si>
  <si>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</si>
  <si>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</si>
  <si>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</si>
  <si>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</si>
  <si>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</si>
  <si>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</si>
  <si>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</si>
  <si>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</si>
  <si>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</si>
  <si>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</si>
  <si>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</si>
  <si>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</si>
  <si>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</si>
  <si>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</si>
  <si>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</si>
  <si>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</si>
  <si>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</si>
  <si>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</si>
  <si>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</si>
  <si>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</si>
  <si>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</si>
  <si>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</si>
  <si>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</si>
  <si>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</si>
  <si>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</si>
  <si>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</si>
  <si>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</si>
  <si>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</si>
  <si>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</si>
  <si>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</si>
  <si>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</si>
  <si>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</si>
  <si>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</si>
  <si>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</si>
  <si>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</si>
  <si>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</si>
  <si>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</si>
  <si>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</si>
  <si>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</si>
  <si>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</si>
  <si>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</si>
  <si>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</si>
  <si>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</si>
  <si>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</si>
  <si>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</si>
  <si>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</si>
  <si>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</si>
  <si>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</si>
  <si>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</si>
  <si>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</si>
  <si>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</si>
  <si>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</si>
  <si>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</si>
  <si>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</si>
  <si>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</si>
  <si>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</si>
  <si>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</si>
  <si>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</si>
  <si>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</si>
  <si>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</si>
  <si>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</si>
  <si>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</si>
  <si>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</si>
  <si>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</si>
  <si>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</si>
  <si>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</si>
  <si>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</si>
  <si>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</si>
  <si>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</si>
  <si>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</si>
  <si>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</si>
  <si>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</si>
  <si>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</si>
  <si>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</si>
  <si>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</si>
  <si>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</si>
  <si>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</si>
  <si>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</si>
  <si>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</si>
  <si>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</si>
  <si>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</si>
  <si>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</si>
  <si>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</si>
  <si>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</si>
  <si>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</si>
  <si>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</si>
  <si>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</si>
  <si>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</si>
  <si>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</si>
  <si>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</si>
  <si>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</si>
  <si>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</si>
  <si>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</si>
  <si>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</si>
  <si>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</si>
  <si>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</si>
  <si>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</si>
  <si>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</si>
  <si>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</si>
  <si>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</si>
  <si>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</si>
  <si>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</si>
  <si>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</si>
  <si>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</si>
  <si>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</si>
  <si>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</si>
  <si>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</si>
  <si>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</si>
  <si>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</si>
  <si>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</si>
  <si>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</si>
  <si>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</si>
  <si>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</si>
  <si>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</si>
  <si>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</si>
  <si>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</si>
  <si>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</si>
  <si>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</si>
  <si>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</si>
  <si>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</si>
  <si>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</si>
  <si>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</si>
  <si>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</si>
  <si>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</si>
  <si>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</si>
  <si>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</si>
  <si>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</si>
  <si>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</si>
  <si>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</si>
  <si>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</si>
  <si>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</si>
  <si>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</si>
  <si>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</si>
  <si>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</si>
  <si>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</si>
  <si>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</si>
  <si>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</si>
  <si>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</si>
  <si>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</si>
  <si>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</si>
  <si>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</si>
  <si>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</si>
  <si>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</si>
  <si>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</si>
  <si>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</si>
  <si>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</si>
  <si>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</si>
  <si>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</si>
  <si>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</si>
  <si>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</si>
  <si>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</si>
  <si>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</si>
  <si>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</si>
  <si>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</si>
  <si>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</si>
  <si>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</si>
  <si>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</si>
  <si>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</si>
  <si>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</si>
  <si>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</si>
  <si>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</si>
  <si>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</si>
  <si>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</si>
  <si>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</si>
  <si>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</si>
  <si>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</si>
  <si>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</si>
  <si>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</si>
  <si>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</si>
  <si>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</si>
  <si>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</si>
  <si>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</si>
  <si>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</si>
  <si>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</si>
  <si>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</si>
  <si>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</si>
  <si>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</si>
  <si>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</si>
  <si>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</si>
  <si>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</si>
  <si>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</si>
  <si>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</si>
  <si>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</si>
  <si>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</si>
  <si>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</si>
  <si>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</si>
  <si>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</si>
  <si>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</si>
  <si>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</si>
  <si>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</si>
  <si>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</si>
  <si>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</si>
  <si>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</si>
  <si>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</si>
  <si>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</si>
  <si>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</si>
  <si>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</si>
  <si>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</si>
  <si>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</si>
  <si>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</si>
  <si>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</si>
  <si>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</si>
  <si>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</si>
  <si>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</si>
  <si>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</si>
  <si>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</si>
  <si>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</si>
  <si>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</si>
  <si>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</si>
  <si>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</si>
  <si>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</si>
  <si>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</si>
  <si>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</si>
  <si>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</si>
  <si>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</si>
  <si>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</si>
  <si>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</si>
  <si>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</si>
  <si>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</si>
  <si>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</si>
  <si>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</si>
  <si>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</si>
  <si>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</si>
  <si>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</si>
  <si>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</si>
  <si>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</si>
  <si>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</si>
  <si>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</si>
  <si>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</si>
  <si>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</si>
  <si>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</si>
  <si>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</si>
  <si>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</si>
  <si>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</si>
  <si>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</si>
  <si>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</si>
  <si>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</si>
  <si>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</si>
  <si>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</si>
  <si>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</si>
  <si>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</si>
  <si>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</si>
  <si>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</si>
  <si>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</si>
  <si>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</si>
  <si>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</si>
  <si>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</si>
  <si>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</si>
  <si>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</si>
  <si>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</si>
  <si>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</si>
  <si>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</si>
  <si>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</si>
  <si>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</si>
  <si>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</si>
  <si>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</si>
  <si>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</si>
  <si>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</si>
  <si>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</si>
  <si>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</si>
  <si>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</si>
  <si>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</si>
  <si>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</si>
  <si>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</si>
  <si>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</si>
  <si>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</si>
  <si>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</si>
  <si>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</si>
  <si>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</si>
  <si>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</si>
  <si>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</si>
  <si>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</si>
  <si>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</si>
  <si>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</si>
  <si>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</si>
  <si>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</si>
  <si>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</si>
  <si>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</si>
  <si>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</si>
  <si>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</si>
  <si>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</si>
  <si>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</si>
  <si>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</si>
  <si>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</si>
  <si>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</si>
  <si>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</si>
  <si>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</si>
  <si>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</si>
  <si>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</si>
  <si>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</si>
  <si>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</si>
  <si>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</si>
  <si>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</si>
  <si>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</si>
  <si>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</si>
  <si>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</si>
  <si>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</si>
  <si>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</si>
  <si>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</si>
  <si>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</si>
  <si>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</si>
  <si>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</si>
  <si>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</si>
  <si>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</si>
  <si>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</si>
  <si>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</si>
  <si>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</si>
  <si>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</si>
  <si>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</si>
  <si>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</si>
  <si>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</si>
  <si>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</si>
  <si>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</si>
  <si>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</si>
  <si>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</si>
  <si>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</si>
  <si>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</si>
  <si>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</si>
  <si>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</si>
  <si>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</si>
  <si>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</si>
  <si>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</si>
  <si>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</si>
  <si>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</si>
  <si>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</si>
  <si>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</si>
  <si>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</si>
  <si>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</si>
  <si>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</si>
  <si>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</si>
  <si>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</si>
  <si>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</si>
  <si>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</si>
  <si>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</si>
  <si>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</si>
  <si>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</si>
  <si>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</si>
  <si>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</si>
  <si>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</si>
  <si>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</si>
  <si>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</si>
  <si>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</si>
  <si>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</si>
  <si>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</si>
  <si>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</si>
  <si>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</si>
  <si>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</si>
  <si>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</si>
  <si>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</si>
  <si>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</si>
  <si>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</si>
  <si>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</si>
  <si>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</si>
  <si>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</si>
  <si>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</si>
  <si>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</si>
  <si>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</si>
  <si>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</si>
  <si>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</si>
  <si>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</si>
  <si>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</si>
  <si>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</si>
  <si>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</si>
  <si>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</si>
  <si>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</si>
  <si>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</si>
  <si>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</si>
  <si>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</si>
  <si>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</si>
  <si>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</si>
  <si>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</si>
  <si>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</si>
  <si>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</si>
  <si>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</si>
  <si>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</si>
  <si>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</si>
  <si>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</si>
  <si>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</si>
  <si>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</si>
  <si>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</si>
  <si>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</si>
  <si>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</si>
  <si>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</si>
  <si>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</si>
  <si>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</si>
  <si>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</si>
  <si>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</si>
  <si>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</si>
  <si>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</si>
  <si>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</si>
  <si>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</si>
  <si>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</si>
  <si>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</si>
  <si>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</si>
  <si>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</si>
  <si>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</si>
  <si>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</si>
  <si>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</si>
  <si>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</si>
  <si>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</si>
  <si>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</si>
  <si>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</si>
  <si>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</si>
  <si>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</si>
  <si>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</si>
  <si>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</si>
  <si>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</si>
  <si>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</si>
  <si>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</si>
  <si>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</si>
  <si>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</si>
  <si>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</si>
  <si>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</si>
  <si>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</si>
  <si>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</si>
  <si>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</si>
  <si>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</si>
  <si>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</si>
  <si>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</si>
  <si>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</si>
  <si>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</si>
  <si>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</si>
  <si>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</si>
  <si>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</si>
  <si>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</si>
  <si>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</si>
  <si>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</si>
  <si>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</si>
  <si>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</si>
  <si>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</si>
  <si>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</si>
  <si>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</si>
  <si>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</si>
  <si>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</si>
  <si>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</si>
  <si>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</si>
  <si>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</si>
  <si>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</si>
  <si>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</si>
  <si>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</si>
  <si>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</si>
  <si>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</si>
  <si>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</si>
  <si>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</si>
  <si>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</si>
  <si>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</si>
  <si>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</si>
  <si>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</si>
  <si>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</si>
  <si>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</si>
  <si>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</si>
  <si>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</si>
  <si>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</si>
  <si>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</si>
  <si>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</si>
  <si>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</si>
  <si>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</si>
  <si>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</si>
  <si>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</si>
  <si>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</si>
  <si>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</si>
  <si>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</si>
  <si>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</si>
  <si>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</si>
  <si>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</si>
  <si>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</si>
  <si>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</si>
  <si>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</si>
  <si>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</si>
  <si>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</si>
  <si>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</si>
  <si>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</si>
  <si>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</si>
  <si>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</si>
  <si>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</si>
  <si>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</si>
  <si>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</si>
  <si>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</si>
  <si>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</si>
  <si>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</si>
  <si>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</si>
  <si>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</si>
  <si>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</si>
  <si>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</si>
  <si>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</si>
  <si>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</si>
  <si>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</si>
  <si>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</si>
  <si>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</si>
  <si>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</si>
  <si>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</si>
  <si>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</si>
  <si>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</si>
  <si>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</si>
  <si>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</si>
  <si>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</si>
  <si>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</si>
  <si>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</si>
  <si>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</si>
  <si>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</si>
  <si>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</si>
  <si>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</si>
  <si>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</si>
  <si>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</si>
  <si>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</si>
  <si>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</si>
  <si>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</si>
  <si>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</si>
  <si>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</si>
  <si>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</si>
  <si>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</si>
  <si>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</si>
  <si>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</si>
  <si>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</si>
  <si>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</si>
  <si>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</si>
  <si>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</si>
  <si>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</si>
  <si>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</si>
  <si>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</si>
  <si>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</si>
  <si>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</si>
  <si>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</si>
  <si>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</si>
  <si>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</si>
  <si>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</si>
  <si>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</si>
  <si>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</si>
  <si>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</si>
  <si>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</si>
  <si>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</si>
  <si>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</si>
  <si>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</si>
  <si>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</si>
  <si>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</si>
  <si>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</si>
  <si>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</si>
  <si>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</si>
  <si>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</si>
  <si>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</si>
  <si>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</si>
  <si>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</si>
  <si>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</si>
  <si>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</si>
  <si>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</si>
  <si>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</si>
  <si>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</si>
  <si>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</si>
  <si>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</si>
  <si>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</si>
  <si>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</si>
  <si>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</si>
  <si>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</si>
  <si>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</si>
  <si>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</si>
  <si>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</si>
  <si>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</si>
  <si>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</si>
  <si>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</si>
  <si>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</si>
  <si>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</si>
  <si>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</si>
  <si>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</si>
  <si>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</si>
  <si>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</si>
  <si>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</si>
  <si>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</si>
  <si>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</si>
  <si>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</si>
  <si>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</si>
  <si>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</si>
  <si>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</si>
  <si>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</si>
  <si>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</si>
  <si>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</si>
  <si>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</si>
  <si>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</si>
  <si>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</si>
  <si>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</si>
  <si>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</si>
  <si>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</si>
  <si>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</si>
  <si>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</si>
  <si>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</si>
  <si>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</si>
  <si>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</si>
  <si>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</si>
  <si>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</si>
  <si>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</si>
  <si>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</si>
  <si>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</si>
  <si>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</si>
  <si>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</si>
  <si>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</si>
  <si>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</si>
  <si>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</si>
  <si>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</si>
  <si>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</si>
  <si>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</si>
  <si>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</si>
  <si>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</si>
  <si>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</si>
  <si>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</si>
  <si>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</si>
  <si>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</si>
  <si>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</si>
  <si>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</si>
  <si>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</si>
  <si>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</si>
  <si>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</si>
  <si>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</si>
  <si>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</si>
  <si>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</si>
  <si>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</si>
  <si>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</si>
  <si>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</si>
  <si>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</si>
  <si>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</si>
  <si>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</si>
  <si>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</si>
  <si>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</si>
  <si>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</si>
  <si>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</si>
  <si>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</si>
  <si>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</si>
  <si>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</si>
  <si>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</si>
  <si>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</si>
  <si>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</si>
  <si>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</si>
  <si>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</si>
  <si>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</si>
  <si>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</si>
  <si>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</si>
  <si>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</si>
  <si>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</si>
  <si>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</si>
  <si>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</si>
  <si>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</si>
  <si>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</si>
  <si>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</si>
  <si>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</si>
  <si>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</si>
  <si>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</si>
  <si>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</si>
  <si>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</si>
  <si>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</si>
  <si>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</si>
  <si>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</si>
  <si>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</si>
  <si>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</si>
  <si>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</si>
  <si>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</si>
  <si>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</si>
  <si>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</si>
  <si>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</si>
  <si>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</si>
  <si>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</si>
  <si>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</si>
  <si>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</si>
  <si>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</si>
  <si>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</si>
  <si>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</si>
  <si>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</si>
  <si>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</si>
  <si>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</si>
  <si>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</si>
  <si>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</si>
  <si>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</si>
  <si>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</si>
  <si>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</si>
  <si>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</si>
  <si>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</si>
  <si>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</si>
  <si>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</si>
  <si>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</si>
  <si>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</si>
  <si>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</si>
  <si>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</si>
  <si>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</si>
  <si>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</si>
  <si>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</si>
  <si>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</si>
  <si>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</si>
  <si>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</si>
  <si>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</si>
  <si>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</si>
  <si>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</si>
  <si>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</si>
  <si>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</si>
  <si>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</si>
  <si>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</si>
  <si>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</si>
  <si>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</si>
  <si>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</si>
  <si>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</si>
  <si>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</si>
  <si>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</si>
  <si>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</si>
  <si>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</si>
  <si>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</si>
  <si>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</si>
  <si>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</si>
  <si>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</si>
  <si>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</si>
  <si>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</si>
  <si>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</si>
  <si>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</si>
  <si>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</si>
  <si>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</si>
  <si>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</si>
  <si>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</si>
  <si>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</si>
  <si>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</si>
  <si>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</si>
  <si>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</si>
  <si>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</si>
  <si>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</si>
  <si>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</si>
  <si>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</si>
  <si>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</si>
  <si>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</si>
  <si>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</si>
  <si>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</si>
  <si>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</si>
  <si>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</si>
  <si>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</si>
  <si>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</si>
  <si>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</si>
  <si>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</si>
  <si>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</si>
  <si>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</si>
  <si>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</si>
  <si>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</si>
  <si>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</si>
  <si>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</si>
  <si>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</si>
  <si>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</si>
  <si>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</si>
  <si>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</si>
  <si>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</si>
  <si>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</si>
  <si>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</si>
  <si>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</si>
  <si>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</si>
  <si>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</si>
  <si>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</si>
  <si>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</si>
  <si>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</si>
  <si>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</si>
  <si>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</si>
  <si>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</si>
  <si>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</si>
  <si>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</si>
  <si>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</si>
  <si>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</si>
  <si>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</si>
  <si>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</si>
  <si>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</si>
  <si>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</si>
  <si>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</si>
  <si>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</si>
  <si>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</si>
  <si>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</si>
  <si>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</si>
  <si>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</si>
  <si>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</si>
  <si>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</si>
  <si>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</si>
  <si>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</si>
  <si>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</si>
  <si>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</si>
  <si>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</si>
  <si>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</si>
  <si>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</si>
  <si>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</si>
  <si>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</si>
  <si>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</si>
  <si>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</si>
  <si>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</si>
  <si>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</si>
  <si>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</si>
  <si>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</si>
  <si>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</si>
  <si>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</si>
  <si>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</si>
  <si>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</si>
  <si>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</si>
  <si>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</si>
  <si>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</si>
  <si>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</si>
  <si>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</si>
  <si>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</si>
  <si>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</si>
  <si>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</si>
  <si>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</si>
  <si>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</si>
  <si>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</si>
  <si>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</si>
  <si>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</si>
  <si>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</si>
  <si>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</si>
  <si>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</si>
  <si>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</si>
  <si>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</si>
  <si>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</si>
  <si>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</si>
  <si>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</si>
  <si>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</si>
  <si>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</si>
  <si>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</si>
  <si>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</si>
  <si>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</si>
  <si>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</si>
  <si>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</si>
  <si>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</si>
  <si>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</si>
  <si>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</si>
  <si>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</si>
  <si>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</si>
  <si>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</si>
  <si>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</si>
  <si>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</si>
  <si>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</si>
  <si>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</si>
  <si>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</si>
  <si>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</si>
  <si>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</si>
  <si>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</si>
  <si>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</si>
  <si>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</si>
  <si>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</si>
  <si>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</si>
  <si>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</si>
  <si>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</si>
  <si>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</si>
  <si>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</si>
  <si>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</si>
  <si>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</si>
  <si>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</si>
  <si>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</si>
  <si>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</si>
  <si>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</si>
  <si>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</si>
  <si>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</si>
  <si>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</si>
  <si>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</si>
  <si>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</si>
  <si>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</si>
  <si>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</si>
  <si>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</si>
  <si>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</si>
  <si>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</si>
  <si>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</si>
  <si>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</si>
  <si>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</si>
  <si>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</si>
  <si>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</si>
  <si>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</si>
  <si>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</si>
  <si>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</si>
  <si>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</si>
  <si>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</si>
  <si>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</si>
  <si>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</si>
  <si>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</si>
  <si>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</si>
  <si>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</si>
  <si>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</si>
  <si>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</si>
  <si>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</si>
  <si>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</si>
  <si>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</si>
  <si>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</si>
  <si>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</si>
  <si>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</si>
  <si>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</si>
  <si>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</si>
  <si>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</si>
  <si>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</si>
  <si>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</si>
  <si>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</si>
  <si>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</si>
  <si>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</si>
  <si>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</si>
  <si>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</si>
  <si>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</si>
  <si>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</si>
  <si>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</si>
  <si>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</si>
  <si>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</si>
  <si>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</si>
  <si>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</si>
  <si>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</si>
  <si>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</si>
  <si>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</si>
  <si>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</si>
  <si>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</si>
  <si>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</si>
  <si>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</si>
  <si>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</si>
  <si>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</si>
  <si>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</si>
  <si>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</si>
  <si>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</si>
  <si>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</si>
  <si>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</si>
  <si>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</si>
  <si>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</si>
  <si>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</si>
  <si>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</si>
  <si>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</si>
  <si>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</si>
  <si>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</si>
  <si>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</si>
  <si>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</si>
  <si>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</si>
  <si>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</si>
  <si>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</si>
  <si>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</si>
  <si>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</si>
  <si>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</si>
  <si>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</si>
  <si>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</si>
  <si>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</si>
  <si>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</si>
  <si>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</si>
  <si>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</si>
  <si>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</si>
  <si>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</si>
  <si>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</si>
  <si>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</si>
  <si>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</si>
  <si>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</si>
  <si>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</si>
  <si>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</si>
  <si>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</si>
  <si>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</si>
  <si>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</si>
  <si>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</si>
  <si>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</si>
  <si>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</si>
  <si>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</si>
  <si>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</si>
  <si>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</si>
  <si>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</si>
  <si>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</si>
  <si>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</si>
  <si>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</si>
  <si>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</si>
  <si>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</si>
  <si>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</si>
  <si>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</si>
  <si>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</si>
  <si>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</si>
  <si>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</si>
  <si>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</si>
  <si>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</si>
  <si>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</si>
  <si>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</si>
  <si>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</si>
  <si>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</si>
  <si>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</si>
  <si>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</si>
  <si>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</si>
  <si>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</si>
  <si>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</si>
  <si>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</si>
  <si>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</si>
  <si>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</si>
  <si>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</si>
  <si>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</si>
  <si>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</si>
  <si>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</si>
  <si>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</si>
  <si>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</si>
  <si>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</si>
  <si>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</si>
  <si>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</si>
  <si>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</si>
  <si>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</si>
  <si>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</si>
  <si>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</si>
  <si>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</si>
  <si>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</si>
  <si>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</si>
  <si>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</si>
  <si>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</si>
  <si>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</si>
  <si>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</si>
  <si>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</si>
  <si>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</si>
  <si>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</si>
  <si>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</si>
  <si>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</si>
  <si>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</si>
  <si>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</si>
  <si>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</si>
  <si>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</si>
  <si>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</si>
  <si>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</si>
  <si>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</si>
  <si>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</si>
  <si>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</si>
  <si>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</si>
  <si>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</si>
  <si>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</si>
  <si>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</si>
  <si>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</si>
  <si>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</si>
  <si>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</si>
  <si>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</si>
  <si>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</si>
  <si>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</si>
  <si>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</si>
  <si>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</si>
  <si>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</si>
  <si>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</si>
  <si>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</si>
  <si>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</si>
  <si>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</si>
  <si>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</si>
  <si>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</si>
  <si>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</si>
  <si>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</si>
  <si>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</si>
  <si>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</si>
  <si>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</si>
  <si>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</si>
  <si>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</si>
  <si>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</si>
  <si>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</si>
  <si>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</si>
  <si>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</si>
  <si>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</si>
  <si>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</si>
  <si>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</si>
  <si>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</si>
  <si>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</si>
  <si>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</si>
  <si>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</si>
  <si>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</si>
  <si>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</si>
  <si>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</si>
  <si>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</si>
  <si>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</si>
  <si>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</si>
  <si>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</si>
  <si>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</si>
  <si>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</si>
  <si>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</si>
  <si>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</si>
  <si>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</si>
  <si>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</si>
  <si>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</si>
  <si>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</si>
  <si>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</si>
  <si>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</si>
  <si>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</si>
  <si>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</si>
  <si>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</si>
  <si>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</si>
  <si>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</si>
  <si>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</si>
  <si>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</si>
  <si>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</si>
  <si>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</si>
  <si>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</si>
  <si>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</si>
  <si>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</si>
  <si>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</si>
  <si>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</si>
  <si>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</si>
  <si>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</si>
  <si>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</si>
  <si>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</si>
  <si>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</si>
  <si>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</si>
  <si>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</si>
  <si>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</si>
  <si>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</si>
  <si>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</si>
  <si>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</si>
  <si>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</si>
  <si>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</si>
  <si>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</si>
  <si>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</si>
  <si>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</si>
  <si>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</si>
  <si>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</si>
  <si>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</si>
  <si>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</si>
  <si>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</si>
  <si>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</si>
  <si>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</si>
  <si>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</si>
  <si>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</si>
  <si>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</si>
  <si>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</si>
  <si>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</si>
  <si>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</si>
  <si>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</si>
  <si>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</si>
  <si>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</si>
  <si>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</si>
  <si>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</si>
  <si>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</si>
  <si>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</si>
  <si>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</si>
  <si>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</si>
  <si>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</si>
  <si>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</si>
  <si>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</si>
  <si>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</si>
  <si>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</si>
  <si>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</si>
  <si>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</si>
  <si>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</si>
  <si>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</si>
  <si>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</si>
  <si>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</si>
  <si>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</si>
  <si>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</si>
  <si>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</si>
  <si>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</si>
  <si>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</si>
  <si>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</si>
  <si>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</si>
  <si>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</si>
  <si>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</si>
  <si>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</si>
  <si>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</si>
  <si>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</si>
  <si>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</si>
  <si>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</si>
  <si>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</si>
  <si>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</si>
  <si>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</si>
  <si>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</si>
  <si>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</si>
  <si>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</si>
  <si>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</si>
  <si>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</si>
  <si>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</si>
  <si>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</si>
  <si>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</si>
  <si>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</si>
  <si>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</si>
  <si>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</si>
  <si>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</si>
  <si>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</si>
  <si>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</si>
  <si>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</si>
  <si>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</si>
  <si>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</si>
  <si>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</si>
  <si>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</si>
  <si>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</si>
  <si>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</si>
  <si>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</si>
  <si>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</si>
  <si>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</si>
  <si>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</si>
  <si>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</si>
  <si>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</si>
  <si>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</si>
  <si>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</si>
  <si>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</si>
  <si>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</si>
  <si>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</si>
  <si>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</si>
  <si>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</si>
  <si>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</si>
  <si>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</si>
  <si>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</si>
  <si>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</si>
  <si>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</si>
  <si>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</si>
  <si>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</si>
  <si>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</si>
  <si>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</si>
  <si>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</si>
  <si>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</si>
  <si>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</si>
  <si>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</si>
  <si>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</si>
  <si>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</si>
  <si>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</si>
  <si>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</si>
  <si>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</si>
  <si>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</si>
  <si>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</si>
  <si>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</si>
  <si>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</si>
  <si>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</si>
  <si>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</si>
  <si>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</si>
  <si>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</si>
  <si>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</si>
  <si>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</si>
  <si>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</si>
  <si>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</si>
  <si>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</si>
  <si>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</si>
  <si>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</si>
  <si>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</si>
  <si>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</si>
  <si>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</si>
  <si>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</si>
  <si>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</si>
  <si>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</si>
  <si>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</si>
  <si>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</si>
  <si>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</si>
  <si>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</si>
  <si>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</si>
  <si>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</si>
  <si>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</si>
  <si>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</si>
  <si>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</si>
  <si>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</si>
  <si>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</si>
  <si>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</si>
  <si>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</si>
  <si>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</si>
  <si>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</si>
  <si>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</si>
  <si>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</si>
  <si>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</si>
  <si>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</si>
  <si>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</si>
  <si>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</si>
  <si>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</si>
  <si>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</si>
  <si>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</si>
  <si>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</si>
  <si>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</si>
  <si>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</si>
  <si>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</si>
  <si>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</si>
  <si>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</si>
  <si>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</si>
  <si>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</si>
  <si>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</si>
  <si>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</si>
  <si>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</si>
  <si>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</si>
  <si>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</si>
  <si>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</si>
  <si>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</si>
  <si>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</si>
  <si>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</si>
  <si>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</si>
  <si>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</si>
  <si>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</si>
  <si>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</si>
  <si>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</si>
  <si>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</si>
  <si>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</si>
  <si>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</si>
  <si>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</si>
  <si>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</si>
  <si>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</si>
  <si>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</si>
  <si>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</si>
  <si>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</si>
  <si>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</si>
  <si>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</si>
  <si>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</si>
  <si>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</si>
  <si>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</si>
  <si>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</si>
  <si>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</si>
  <si>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</si>
  <si>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</si>
  <si>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</si>
  <si>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</si>
  <si>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</si>
  <si>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</si>
  <si>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</si>
  <si>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</si>
  <si>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</si>
  <si>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</si>
  <si>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</si>
  <si>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</si>
  <si>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</si>
  <si>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</si>
  <si>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</si>
  <si>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</si>
  <si>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</si>
  <si>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</si>
  <si>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</si>
  <si>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</si>
  <si>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</si>
  <si>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</si>
  <si>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</si>
  <si>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</si>
  <si>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</si>
  <si>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</si>
  <si>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</si>
  <si>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</si>
  <si>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</si>
  <si>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</si>
  <si>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</si>
  <si>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</si>
  <si>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</si>
  <si>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</si>
  <si>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</si>
  <si>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</si>
  <si>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</si>
  <si>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</si>
  <si>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</si>
  <si>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</si>
  <si>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</si>
  <si>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</si>
  <si>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</si>
  <si>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</si>
  <si>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</si>
  <si>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</si>
  <si>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</si>
  <si>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</si>
  <si>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</si>
  <si>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</si>
  <si>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</si>
  <si>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</si>
  <si>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</si>
  <si>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</si>
  <si>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</si>
  <si>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</si>
  <si>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</si>
  <si>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</si>
  <si>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</si>
  <si>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</si>
  <si>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</si>
  <si>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</si>
  <si>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</si>
  <si>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</si>
  <si>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</si>
  <si>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</si>
  <si>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</si>
  <si>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</si>
  <si>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</si>
  <si>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</si>
  <si>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</si>
  <si>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</si>
  <si>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</si>
  <si>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</si>
  <si>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</si>
  <si>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</si>
  <si>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</si>
  <si>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</si>
  <si>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</si>
  <si>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</si>
  <si>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</si>
  <si>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</si>
  <si>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</si>
  <si>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</si>
  <si>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</si>
  <si>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</si>
  <si>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</si>
  <si>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</si>
  <si>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</si>
  <si>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</si>
  <si>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</si>
  <si>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</si>
  <si>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</si>
  <si>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</si>
  <si>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</si>
  <si>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</si>
  <si>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</si>
  <si>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</si>
  <si>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</si>
  <si>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</si>
  <si>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</si>
  <si>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</si>
  <si>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</si>
  <si>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</si>
  <si>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</si>
  <si>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</si>
  <si>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</si>
  <si>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</si>
  <si>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</si>
  <si>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</si>
  <si>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</si>
  <si>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</si>
  <si>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</si>
  <si>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</si>
  <si>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</si>
  <si>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</si>
  <si>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</si>
  <si>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</si>
  <si>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</si>
  <si>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</si>
  <si>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</si>
  <si>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</si>
  <si>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</si>
  <si>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</si>
  <si>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</si>
  <si>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</si>
  <si>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</si>
  <si>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</si>
  <si>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</si>
  <si>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</si>
  <si>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</si>
  <si>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</si>
  <si>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</si>
  <si>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</si>
  <si>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</si>
  <si>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</si>
  <si>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</si>
  <si>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</si>
  <si>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</si>
  <si>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</si>
  <si>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</si>
  <si>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</si>
  <si>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</si>
  <si>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</si>
  <si>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</si>
  <si>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</si>
  <si>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</si>
  <si>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</si>
  <si>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</si>
  <si>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</si>
  <si>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</si>
  <si>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</si>
  <si>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</si>
  <si>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</si>
  <si>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</si>
  <si>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</si>
  <si>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</si>
  <si>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</si>
  <si>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</si>
  <si>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</si>
  <si>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</si>
  <si>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</si>
  <si>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</si>
  <si>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</si>
  <si>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</si>
  <si>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</si>
  <si>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</si>
  <si>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</si>
  <si>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</si>
  <si>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</si>
  <si>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</si>
  <si>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</si>
  <si>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</si>
  <si>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</si>
  <si>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</si>
  <si>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</si>
  <si>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</si>
  <si>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</si>
  <si>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</si>
  <si>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</si>
  <si>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</si>
  <si>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</si>
  <si>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</si>
  <si>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</si>
  <si>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</si>
  <si>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</si>
  <si>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</si>
  <si>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</si>
  <si>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</si>
  <si>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</si>
  <si>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</si>
  <si>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</si>
  <si>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</si>
  <si>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</si>
  <si>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</si>
  <si>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</si>
  <si>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</si>
  <si>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</si>
  <si>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</si>
  <si>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</si>
  <si>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</si>
  <si>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</si>
  <si>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</si>
  <si>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</si>
  <si>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</si>
  <si>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</si>
  <si>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</si>
  <si>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</si>
  <si>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</si>
  <si>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</si>
  <si>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</si>
  <si>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</si>
  <si>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</si>
  <si>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</si>
  <si>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</si>
  <si>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</si>
  <si>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</si>
  <si>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</si>
  <si>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</si>
  <si>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</si>
  <si>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</si>
  <si>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</si>
  <si>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</si>
  <si>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</si>
  <si>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</si>
  <si>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</si>
  <si>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</si>
  <si>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</si>
  <si>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</si>
  <si>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</si>
  <si>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</si>
  <si>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</si>
  <si>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</si>
  <si>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</si>
  <si>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</si>
  <si>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</si>
  <si>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</si>
  <si>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</si>
  <si>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</si>
  <si>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</si>
  <si>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</si>
  <si>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</si>
  <si>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</si>
  <si>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</si>
  <si>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</si>
  <si>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</si>
  <si>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</si>
  <si>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</si>
  <si>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</si>
  <si>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</si>
  <si>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</si>
  <si>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</si>
  <si>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</si>
  <si>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</si>
  <si>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</si>
  <si>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</si>
  <si>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</si>
  <si>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</si>
  <si>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</si>
  <si>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</si>
  <si>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</si>
  <si>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</si>
  <si>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</si>
  <si>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</si>
  <si>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</si>
  <si>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</si>
  <si>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</si>
  <si>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</si>
  <si>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</si>
  <si>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</si>
  <si>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</si>
  <si>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</si>
  <si>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</si>
  <si>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</si>
  <si>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</si>
  <si>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</si>
  <si>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</si>
  <si>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</si>
  <si>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</si>
  <si>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</si>
  <si>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</si>
  <si>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</si>
  <si>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</si>
  <si>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</si>
  <si>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</si>
  <si>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</si>
  <si>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</si>
  <si>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</si>
  <si>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</si>
  <si>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</si>
  <si>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</si>
  <si>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</si>
  <si>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</si>
  <si>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</si>
  <si>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</si>
  <si>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</si>
  <si>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</si>
  <si>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</si>
  <si>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</si>
  <si>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</si>
  <si>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</si>
  <si>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</si>
  <si>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</si>
  <si>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</si>
  <si>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</si>
  <si>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</si>
  <si>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</si>
  <si>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</si>
  <si>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</si>
  <si>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</si>
  <si>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</si>
  <si>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</si>
  <si>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</si>
  <si>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</si>
  <si>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</si>
  <si>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</si>
  <si>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</si>
  <si>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</si>
  <si>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</si>
  <si>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</si>
  <si>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</si>
  <si>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</si>
  <si>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</si>
  <si>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</si>
  <si>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</si>
  <si>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</si>
  <si>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</si>
  <si>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</si>
  <si>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</si>
  <si>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</si>
  <si>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</si>
  <si>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</si>
  <si>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</si>
  <si>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</si>
  <si>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</si>
  <si>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</si>
  <si>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</si>
  <si>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</si>
  <si>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</si>
  <si>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</si>
  <si>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</si>
  <si>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</si>
  <si>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</si>
  <si>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</si>
  <si>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</si>
  <si>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</si>
  <si>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</si>
  <si>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</si>
  <si>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</si>
  <si>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</si>
  <si>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</si>
  <si>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</si>
  <si>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</si>
  <si>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</si>
  <si>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</si>
  <si>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</si>
  <si>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</si>
  <si>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</si>
  <si>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</si>
  <si>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</si>
  <si>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</si>
  <si>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</si>
  <si>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</si>
  <si>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</si>
  <si>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</si>
  <si>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</si>
  <si>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</si>
  <si>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</si>
  <si>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</si>
  <si>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</si>
  <si>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</si>
  <si>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</si>
  <si>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</si>
  <si>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</si>
  <si>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</si>
  <si>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</si>
  <si>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</si>
  <si>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</si>
  <si>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</si>
  <si>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</si>
  <si>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</si>
  <si>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</si>
  <si>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</si>
  <si>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</si>
  <si>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</si>
  <si>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</si>
  <si>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</si>
  <si>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</si>
  <si>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</si>
  <si>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</si>
  <si>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</si>
  <si>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</si>
  <si>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</si>
  <si>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</si>
  <si>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</si>
  <si>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</si>
  <si>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</si>
  <si>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</si>
  <si>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</si>
  <si>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</si>
  <si>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</si>
  <si>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</si>
  <si>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</si>
  <si>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</si>
  <si>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</si>
  <si>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</si>
  <si>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</si>
  <si>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</si>
  <si>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</si>
  <si>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</si>
  <si>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</si>
  <si>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</si>
  <si>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</si>
  <si>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</si>
  <si>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</si>
  <si>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</si>
  <si>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</si>
  <si>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</si>
  <si>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</si>
  <si>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</si>
  <si>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</si>
  <si>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</si>
  <si>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</si>
  <si>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</si>
  <si>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</si>
  <si>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</si>
  <si>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</si>
  <si>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</si>
  <si>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</si>
  <si>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</si>
  <si>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</si>
  <si>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</si>
  <si>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</si>
  <si>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</si>
  <si>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</si>
  <si>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</si>
  <si>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</si>
  <si>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</si>
  <si>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</si>
  <si>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</si>
  <si>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</si>
  <si>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</si>
  <si>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</si>
  <si>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</si>
  <si>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</si>
  <si>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</si>
  <si>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</si>
  <si>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</si>
  <si>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</si>
  <si>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</si>
  <si>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</si>
  <si>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</si>
  <si>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</si>
  <si>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</si>
  <si>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</si>
  <si>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</si>
  <si>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</si>
  <si>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</si>
  <si>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</si>
  <si>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</si>
  <si>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</si>
  <si>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</si>
  <si>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</si>
  <si>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</si>
  <si>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</si>
  <si>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</si>
  <si>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</si>
  <si>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</si>
  <si>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</si>
  <si>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</si>
  <si>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</si>
  <si>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</si>
  <si>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</si>
  <si>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</si>
  <si>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</si>
  <si>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</si>
  <si>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</si>
  <si>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</si>
  <si>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</si>
  <si>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</si>
  <si>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</si>
  <si>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</si>
  <si>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</si>
  <si>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</si>
  <si>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</si>
  <si>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</si>
  <si>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</si>
  <si>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</si>
  <si>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</si>
  <si>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</si>
  <si>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</si>
  <si>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</si>
  <si>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</si>
  <si>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</si>
  <si>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</si>
  <si>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</si>
  <si>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</si>
  <si>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</si>
  <si>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</si>
  <si>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</si>
  <si>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</si>
  <si>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</si>
  <si>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</si>
  <si>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</si>
  <si>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</si>
  <si>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</si>
  <si>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</si>
  <si>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</si>
  <si>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</si>
  <si>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</si>
  <si>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</si>
  <si>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</si>
  <si>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</si>
  <si>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</si>
  <si>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</si>
  <si>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</si>
  <si>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</si>
  <si>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</si>
  <si>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</si>
  <si>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</si>
  <si>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</si>
  <si>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</si>
  <si>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</si>
  <si>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</si>
  <si>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</si>
  <si>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</si>
  <si>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</si>
  <si>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</si>
  <si>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</si>
  <si>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</si>
  <si>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</si>
  <si>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</si>
  <si>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</si>
  <si>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</si>
  <si>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</si>
  <si>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</si>
  <si>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</si>
  <si>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</si>
  <si>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</si>
  <si>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</si>
  <si>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</si>
  <si>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</si>
  <si>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</si>
  <si>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</si>
  <si>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</si>
  <si>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</si>
  <si>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</si>
  <si>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</si>
  <si>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</si>
  <si>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</si>
  <si>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</si>
  <si>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</si>
  <si>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</si>
  <si>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</si>
  <si>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</si>
  <si>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</si>
  <si>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</si>
  <si>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</si>
  <si>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</si>
  <si>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</si>
  <si>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</si>
  <si>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</si>
  <si>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</si>
  <si>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</si>
  <si>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</si>
  <si>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</si>
  <si>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</si>
  <si>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</si>
  <si>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</si>
  <si>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</si>
  <si>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</si>
  <si>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</si>
  <si>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</si>
  <si>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</si>
  <si>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</si>
  <si>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</si>
  <si>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</si>
  <si>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</si>
  <si>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</si>
  <si>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</si>
  <si>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</si>
  <si>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</si>
  <si>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</si>
  <si>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</si>
  <si>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</si>
  <si>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</si>
  <si>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</si>
  <si>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</si>
  <si>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</si>
  <si>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</si>
  <si>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</si>
  <si>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</si>
  <si>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</si>
  <si>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</si>
  <si>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</si>
  <si>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</si>
  <si>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</si>
  <si>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</si>
  <si>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</si>
  <si>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</si>
  <si>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</si>
  <si>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</si>
  <si>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</si>
  <si>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</si>
  <si>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</si>
  <si>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</si>
  <si>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</si>
  <si>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</si>
  <si>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</si>
  <si>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</si>
  <si>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</si>
  <si>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</si>
  <si>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</si>
  <si>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</si>
  <si>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</si>
  <si>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</si>
  <si>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</si>
  <si>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</si>
  <si>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</si>
  <si>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</si>
  <si>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</si>
  <si>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</si>
  <si>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</si>
  <si>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</si>
  <si>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</si>
  <si>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</si>
  <si>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</si>
  <si>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</si>
  <si>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</si>
  <si>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</si>
  <si>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</si>
  <si>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</si>
  <si>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</si>
  <si>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</si>
  <si>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</si>
  <si>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</si>
  <si>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</si>
  <si>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</si>
  <si>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</si>
  <si>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</si>
  <si>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</si>
  <si>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</si>
  <si>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</si>
  <si>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</si>
  <si>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</si>
  <si>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</si>
  <si>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</si>
  <si>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</si>
  <si>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</si>
  <si>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</si>
  <si>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</si>
  <si>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</si>
  <si>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</si>
  <si>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</si>
  <si>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</si>
  <si>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</si>
  <si>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</si>
  <si>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</si>
  <si>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</si>
  <si>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</si>
  <si>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</si>
  <si>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</si>
  <si>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</si>
  <si>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</si>
  <si>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</si>
  <si>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</si>
  <si>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</si>
  <si>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</si>
  <si>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</si>
  <si>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</si>
  <si>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</si>
  <si>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</si>
  <si>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</si>
  <si>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</si>
  <si>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</si>
  <si>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</si>
  <si>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</si>
  <si>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</si>
  <si>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</si>
  <si>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</si>
  <si>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</si>
  <si>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</si>
  <si>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</si>
  <si>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</si>
  <si>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</si>
  <si>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</si>
  <si>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</si>
  <si>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</si>
  <si>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</si>
  <si>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</si>
  <si>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</si>
  <si>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</si>
  <si>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</si>
  <si>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</si>
  <si>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</si>
  <si>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</si>
  <si>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</si>
  <si>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</si>
  <si>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</si>
  <si>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</si>
  <si>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</si>
  <si>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</si>
  <si>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</si>
  <si>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</si>
  <si>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</si>
  <si>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</si>
  <si>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</si>
  <si>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</si>
  <si>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</si>
  <si>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</si>
  <si>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</si>
  <si>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</si>
  <si>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</si>
  <si>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</si>
  <si>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</si>
  <si>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</si>
  <si>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</si>
  <si>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</si>
  <si>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</si>
  <si>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</si>
  <si>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</si>
  <si>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</si>
  <si>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</si>
  <si>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</si>
  <si>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</si>
  <si>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</si>
  <si>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</si>
  <si>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</si>
  <si>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</si>
  <si>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</si>
  <si>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</si>
  <si>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</si>
  <si>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</si>
  <si>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</si>
  <si>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</si>
  <si>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</si>
  <si>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</si>
  <si>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</si>
  <si>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</si>
  <si>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</si>
  <si>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</si>
  <si>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</si>
  <si>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</si>
  <si>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</si>
  <si>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</si>
  <si>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</si>
  <si>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</si>
  <si>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</si>
  <si>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</si>
  <si>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</si>
  <si>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</si>
  <si>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</si>
  <si>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</si>
  <si>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</si>
  <si>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</si>
  <si>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</si>
  <si>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</si>
  <si>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</si>
  <si>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</si>
  <si>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</si>
  <si>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</si>
  <si>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</si>
  <si>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</si>
  <si>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</si>
  <si>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</si>
  <si>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</si>
  <si>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</si>
  <si>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</si>
  <si>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</si>
  <si>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</si>
  <si>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</si>
  <si>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</si>
  <si>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</si>
  <si>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</si>
  <si>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</si>
  <si>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</si>
  <si>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</si>
  <si>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</si>
  <si>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</si>
  <si>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</si>
  <si>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</si>
  <si>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</si>
  <si>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</si>
  <si>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</si>
  <si>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</si>
  <si>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</si>
  <si>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</si>
  <si>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</si>
  <si>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</si>
  <si>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</si>
  <si>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</si>
  <si>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</si>
  <si>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</si>
  <si>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</si>
  <si>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</si>
  <si>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</si>
  <si>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</si>
  <si>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</si>
  <si>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</si>
  <si>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</si>
  <si>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</si>
  <si>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</si>
  <si>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</si>
  <si>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</si>
  <si>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</si>
  <si>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</si>
  <si>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</si>
  <si>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</si>
  <si>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</si>
  <si>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</si>
  <si>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</si>
  <si>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</si>
  <si>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</si>
  <si>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</si>
  <si>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</si>
  <si>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</si>
  <si>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</si>
  <si>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</si>
  <si>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</si>
  <si>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</si>
  <si>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</si>
  <si>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</si>
  <si>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</si>
  <si>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</si>
  <si>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</si>
  <si>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</si>
  <si>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</si>
  <si>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</si>
  <si>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</si>
  <si>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</si>
  <si>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</si>
  <si>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</si>
  <si>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</si>
  <si>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</si>
  <si>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</si>
  <si>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</si>
  <si>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</si>
  <si>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</si>
  <si>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</si>
  <si>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</si>
  <si>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</si>
  <si>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</si>
  <si>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</si>
  <si>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</si>
  <si>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</si>
  <si>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</si>
  <si>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</si>
  <si>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</si>
  <si>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</si>
  <si>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</si>
  <si>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</si>
  <si>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</si>
  <si>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</si>
  <si>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</si>
  <si>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</si>
  <si>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</si>
  <si>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</si>
  <si>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</si>
  <si>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</si>
  <si>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</si>
  <si>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</si>
  <si>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</si>
  <si>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</si>
  <si>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</si>
  <si>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</si>
  <si>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</si>
  <si>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</si>
  <si>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</si>
  <si>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</si>
  <si>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</si>
  <si>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</si>
  <si>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</si>
  <si>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</si>
  <si>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</si>
  <si>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</si>
  <si>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</si>
  <si>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</si>
  <si>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</si>
  <si>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</si>
  <si>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</si>
  <si>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</si>
  <si>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</si>
  <si>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</si>
  <si>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</si>
  <si>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</si>
  <si>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</si>
  <si>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</si>
  <si>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</si>
  <si>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</si>
  <si>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</si>
  <si>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</si>
  <si>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</si>
  <si>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</si>
  <si>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</si>
  <si>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</si>
  <si>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</si>
  <si>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</si>
  <si>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</si>
  <si>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</si>
  <si>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</si>
  <si>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</si>
  <si>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</si>
  <si>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</si>
  <si>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</si>
  <si>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</si>
  <si>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</si>
  <si>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</si>
  <si>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</si>
  <si>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</si>
  <si>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</si>
  <si>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</si>
  <si>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</si>
  <si>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</si>
  <si>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</si>
  <si>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</si>
  <si>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</si>
  <si>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</si>
  <si>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</si>
  <si>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</si>
  <si>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</si>
  <si>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</si>
  <si>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</si>
  <si>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</si>
  <si>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</si>
  <si>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</si>
  <si>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</si>
  <si>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</si>
  <si>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</si>
  <si>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</si>
  <si>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</si>
  <si>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</si>
  <si>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</si>
  <si>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</si>
  <si>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</si>
  <si>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</si>
  <si>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</si>
  <si>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</si>
  <si>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</si>
  <si>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</si>
  <si>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</si>
  <si>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</si>
  <si>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</si>
  <si>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</si>
  <si>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</si>
  <si>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</si>
  <si>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</si>
  <si>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</si>
  <si>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</si>
  <si>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</si>
  <si>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</si>
  <si>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</si>
  <si>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</si>
  <si>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</si>
  <si>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</si>
  <si>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</si>
  <si>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</si>
  <si>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</si>
  <si>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</si>
  <si>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</si>
  <si>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</si>
  <si>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</si>
  <si>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</si>
  <si>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</si>
  <si>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</si>
  <si>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</si>
  <si>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</si>
  <si>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</si>
  <si>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</si>
  <si>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</si>
  <si>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</si>
  <si>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</si>
  <si>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</si>
  <si>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</si>
  <si>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</si>
  <si>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</si>
  <si>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</si>
  <si>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</si>
  <si>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</si>
  <si>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</si>
  <si>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</si>
  <si>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</si>
  <si>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</si>
  <si>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</si>
  <si>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</si>
  <si>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</si>
  <si>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</si>
  <si>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</si>
  <si>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</si>
  <si>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</si>
  <si>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</si>
  <si>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</si>
  <si>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</si>
  <si>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</si>
  <si>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</si>
  <si>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</si>
  <si>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</si>
  <si>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</si>
  <si>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</si>
  <si>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</si>
  <si>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</si>
  <si>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</si>
  <si>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</si>
  <si>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</si>
  <si>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</si>
  <si>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</si>
  <si>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</si>
  <si>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</si>
  <si>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</si>
  <si>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</si>
  <si>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</si>
  <si>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</si>
  <si>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</si>
  <si>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</si>
  <si>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</si>
  <si>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</si>
  <si>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</si>
  <si>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</si>
  <si>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</si>
  <si>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</si>
  <si>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</si>
  <si>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</si>
  <si>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</si>
  <si>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</si>
  <si>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</si>
  <si>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</si>
  <si>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</si>
  <si>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</si>
  <si>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</si>
  <si>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</si>
  <si>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</si>
  <si>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</si>
  <si>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</si>
  <si>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</si>
  <si>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</si>
  <si>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</si>
  <si>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</si>
  <si>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</si>
  <si>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</si>
  <si>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</si>
  <si>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</si>
  <si>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</si>
  <si>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</si>
  <si>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</si>
  <si>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</si>
  <si>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</si>
  <si>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</si>
  <si>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</si>
  <si>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</si>
  <si>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</si>
  <si>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</si>
  <si>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</si>
  <si>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</si>
  <si>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</si>
  <si>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</si>
  <si>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</si>
  <si>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</si>
  <si>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</si>
  <si>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</si>
  <si>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</si>
  <si>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</si>
  <si>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</si>
  <si>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</si>
  <si>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</si>
  <si>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</si>
  <si>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</si>
  <si>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</si>
  <si>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</si>
  <si>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</si>
  <si>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</si>
  <si>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</si>
  <si>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</si>
  <si>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</si>
  <si>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</si>
  <si>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</si>
  <si>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</si>
  <si>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</si>
  <si>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</si>
  <si>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</si>
  <si>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</si>
  <si>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</si>
  <si>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</si>
  <si>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</si>
  <si>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</si>
  <si>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</si>
  <si>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</si>
  <si>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</si>
  <si>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</si>
  <si>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</si>
  <si>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</si>
  <si>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</si>
  <si>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</si>
  <si>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</si>
  <si>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</si>
  <si>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</si>
  <si>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</si>
  <si>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</si>
  <si>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</si>
  <si>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</si>
  <si>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</si>
  <si>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</si>
  <si>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</si>
  <si>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</si>
  <si>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</si>
  <si>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</si>
  <si>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</si>
  <si>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</si>
  <si>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</si>
  <si>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</si>
  <si>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</si>
  <si>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</si>
  <si>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</si>
  <si>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</si>
  <si>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</si>
  <si>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</si>
  <si>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</si>
  <si>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</si>
  <si>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</si>
  <si>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</si>
  <si>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</si>
  <si>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</si>
  <si>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</si>
  <si>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</si>
  <si>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</si>
  <si>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</si>
  <si>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</si>
  <si>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</si>
  <si>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</si>
  <si>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</si>
  <si>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</si>
  <si>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</si>
  <si>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</si>
  <si>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</si>
  <si>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</si>
  <si>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</si>
  <si>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</si>
  <si>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</si>
  <si>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</si>
  <si>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</si>
  <si>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</si>
  <si>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</si>
  <si>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</si>
  <si>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</si>
  <si>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</si>
  <si>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</si>
  <si>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</si>
  <si>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</si>
  <si>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</si>
  <si>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</si>
  <si>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</si>
  <si>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</si>
  <si>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</si>
  <si>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</si>
  <si>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</si>
  <si>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</si>
  <si>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</si>
  <si>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</si>
  <si>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</si>
  <si>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</si>
  <si>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</si>
  <si>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</si>
  <si>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</si>
  <si>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</si>
  <si>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</si>
  <si>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</si>
  <si>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</si>
  <si>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</si>
  <si>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</si>
  <si>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</si>
  <si>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</si>
  <si>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</si>
  <si>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</si>
  <si>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</si>
  <si>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</si>
  <si>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</si>
  <si>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</si>
  <si>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</si>
  <si>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</si>
  <si>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</si>
  <si>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</si>
  <si>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</si>
  <si>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</si>
  <si>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</si>
  <si>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</si>
  <si>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</si>
  <si>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</si>
  <si>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</si>
  <si>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</si>
  <si>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</si>
  <si>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</si>
  <si>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</si>
  <si>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</si>
  <si>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</si>
  <si>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</si>
  <si>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</si>
  <si>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</si>
  <si>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</si>
  <si>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</si>
  <si>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</si>
  <si>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</si>
  <si>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</si>
  <si>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</si>
  <si>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</si>
  <si>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</si>
  <si>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</si>
  <si>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</si>
  <si>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</si>
  <si>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</si>
  <si>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</si>
  <si>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</si>
  <si>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</si>
  <si>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</si>
  <si>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</si>
  <si>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</si>
  <si>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</si>
  <si>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</si>
  <si>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</si>
  <si>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</si>
  <si>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</si>
  <si>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</si>
  <si>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</si>
  <si>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</si>
  <si>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</si>
  <si>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</si>
  <si>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</si>
  <si>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</si>
  <si>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</si>
  <si>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</si>
  <si>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</si>
  <si>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</si>
  <si>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</si>
  <si>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</si>
  <si>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</si>
  <si>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</si>
  <si>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</si>
  <si>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</si>
  <si>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</si>
  <si>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</si>
  <si>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</si>
  <si>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</si>
  <si>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</si>
  <si>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</si>
  <si>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</si>
  <si>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</si>
  <si>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</si>
  <si>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</si>
  <si>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</si>
  <si>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</si>
  <si>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</si>
  <si>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</si>
  <si>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</si>
  <si>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</si>
  <si>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</si>
  <si>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</si>
  <si>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</si>
  <si>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</si>
  <si>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</si>
  <si>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</si>
  <si>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</si>
  <si>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</si>
  <si>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</si>
  <si>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</si>
  <si>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</si>
  <si>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</si>
  <si>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</si>
  <si>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</si>
  <si>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</si>
  <si>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</si>
  <si>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</si>
  <si>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</si>
  <si>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</si>
  <si>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</si>
  <si>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</si>
  <si>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</si>
  <si>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</si>
  <si>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</si>
  <si>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</si>
  <si>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</si>
  <si>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</si>
  <si>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</si>
  <si>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</si>
  <si>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</si>
  <si>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</si>
  <si>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</si>
  <si>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</si>
  <si>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</si>
  <si>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</si>
  <si>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</si>
  <si>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</si>
  <si>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</si>
  <si>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</si>
  <si>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</si>
  <si>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</si>
  <si>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</si>
  <si>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</si>
  <si>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</si>
  <si>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</si>
  <si>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</si>
  <si>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</si>
  <si>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</si>
  <si>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</si>
  <si>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</si>
  <si>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</si>
  <si>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</si>
  <si>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</si>
  <si>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</si>
  <si>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</si>
  <si>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</si>
  <si>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</si>
  <si>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</si>
  <si>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</si>
  <si>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</si>
  <si>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</si>
  <si>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</si>
  <si>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</si>
  <si>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</si>
  <si>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</si>
  <si>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</si>
  <si>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</si>
  <si>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</si>
  <si>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</si>
  <si>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</si>
  <si>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</si>
  <si>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</si>
  <si>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</si>
  <si>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</si>
  <si>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</si>
  <si>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</si>
  <si>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</si>
  <si>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</si>
  <si>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</si>
  <si>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</si>
  <si>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</si>
  <si>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</si>
  <si>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</si>
  <si>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</si>
  <si>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</si>
  <si>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</si>
  <si>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</si>
  <si>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</si>
  <si>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</si>
  <si>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</si>
  <si>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</si>
  <si>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</si>
  <si>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</si>
  <si>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</si>
  <si>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</si>
  <si>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</si>
  <si>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</si>
  <si>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</si>
  <si>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</si>
  <si>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</si>
  <si>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</si>
  <si>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</si>
  <si>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</si>
  <si>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</si>
  <si>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</si>
  <si>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</si>
  <si>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</si>
  <si>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</si>
  <si>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</si>
  <si>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</si>
  <si>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</si>
  <si>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</si>
  <si>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</si>
  <si>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</si>
  <si>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</si>
  <si>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</si>
  <si>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</si>
  <si>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</si>
  <si>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</si>
  <si>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</si>
  <si>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</si>
  <si>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</si>
  <si>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</si>
  <si>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</si>
  <si>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</si>
  <si>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</si>
  <si>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</si>
  <si>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</si>
  <si>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</si>
  <si>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</si>
  <si>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</si>
  <si>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</si>
  <si>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</si>
  <si>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</si>
  <si>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</si>
  <si>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</si>
  <si>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</si>
  <si>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</si>
  <si>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</si>
  <si>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</si>
  <si>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</si>
  <si>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</si>
  <si>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</si>
  <si>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</si>
  <si>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</si>
  <si>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</si>
  <si>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</si>
  <si>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</si>
  <si>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</si>
  <si>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</si>
  <si>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</si>
  <si>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</si>
  <si>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</si>
  <si>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</si>
  <si>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</si>
  <si>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</si>
  <si>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</si>
  <si>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</si>
  <si>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</si>
  <si>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</si>
  <si>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</si>
  <si>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</si>
  <si>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</si>
  <si>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</si>
  <si>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</si>
  <si>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</si>
  <si>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</si>
  <si>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</si>
  <si>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</si>
  <si>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</si>
  <si>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</si>
  <si>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</si>
  <si>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</si>
  <si>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</si>
  <si>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</si>
  <si>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</si>
  <si>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</si>
  <si>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</si>
  <si>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</si>
  <si>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</si>
  <si>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</si>
  <si>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</si>
  <si>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</si>
  <si>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</si>
  <si>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</si>
  <si>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</si>
  <si>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</si>
  <si>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</si>
  <si>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</si>
  <si>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</si>
  <si>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</si>
  <si>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</si>
  <si>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</si>
  <si>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</si>
  <si>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</si>
  <si>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</si>
  <si>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</si>
  <si>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</si>
  <si>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</si>
  <si>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</si>
  <si>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</si>
  <si>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</si>
  <si>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</si>
  <si>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</si>
  <si>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</si>
  <si>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</si>
  <si>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</si>
  <si>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</si>
  <si>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</si>
  <si>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</si>
  <si>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</si>
  <si>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</si>
  <si>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</si>
  <si>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</si>
  <si>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</si>
  <si>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</si>
  <si>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</si>
  <si>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</si>
  <si>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</si>
  <si>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</si>
  <si>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</si>
  <si>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</si>
  <si>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</si>
  <si>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</si>
  <si>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</si>
  <si>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</si>
  <si>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</si>
  <si>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</si>
  <si>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</si>
  <si>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</si>
  <si>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</si>
  <si>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</si>
  <si>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</si>
  <si>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</si>
  <si>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</si>
  <si>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</si>
  <si>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</si>
  <si>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</si>
  <si>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</si>
  <si>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</si>
  <si>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</si>
  <si>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</si>
  <si>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</si>
  <si>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</si>
  <si>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</si>
  <si>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</si>
  <si>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</si>
  <si>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</si>
  <si>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</si>
  <si>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</si>
  <si>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</si>
  <si>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</si>
  <si>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</si>
  <si>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</si>
  <si>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</si>
  <si>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</si>
  <si>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</si>
  <si>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</si>
  <si>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</si>
  <si>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</si>
  <si>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</si>
  <si>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</si>
  <si>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</si>
  <si>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</si>
  <si>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</si>
  <si>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</si>
  <si>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</si>
  <si>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</si>
  <si>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</si>
  <si>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</si>
  <si>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</si>
  <si>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</si>
  <si>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</si>
  <si>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</si>
  <si>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</si>
  <si>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</si>
  <si>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</si>
  <si>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</si>
  <si>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</si>
  <si>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</si>
  <si>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</si>
  <si>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</si>
  <si>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</si>
  <si>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</si>
  <si>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</si>
  <si>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</si>
  <si>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</si>
  <si>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</si>
  <si>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</si>
  <si>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</si>
  <si>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</si>
  <si>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</si>
  <si>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</si>
  <si>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</si>
  <si>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</si>
  <si>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</si>
  <si>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</si>
  <si>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</si>
  <si>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</si>
  <si>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</si>
  <si>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</si>
  <si>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</si>
  <si>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</si>
  <si>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</si>
  <si>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</si>
  <si>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</si>
  <si>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</si>
  <si>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</si>
  <si>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</si>
  <si>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</si>
  <si>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</si>
  <si>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</si>
  <si>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</si>
  <si>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</si>
  <si>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</si>
  <si>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</si>
  <si>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</si>
  <si>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</si>
  <si>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</si>
  <si>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</si>
  <si>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</si>
  <si>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</si>
  <si>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</si>
  <si>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</si>
  <si>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</si>
  <si>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</si>
  <si>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</si>
  <si>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</si>
  <si>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</si>
  <si>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</si>
  <si>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</si>
  <si>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</si>
  <si>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</si>
  <si>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</si>
  <si>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</si>
  <si>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</si>
  <si>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</si>
  <si>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</si>
  <si>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</si>
  <si>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</si>
  <si>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</si>
  <si>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</si>
  <si>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</si>
  <si>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</si>
  <si>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</si>
  <si>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</si>
  <si>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</si>
  <si>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</si>
  <si>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</si>
  <si>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</si>
  <si>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</si>
  <si>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</si>
  <si>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</si>
  <si>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</si>
  <si>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</si>
  <si>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</si>
  <si>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</si>
  <si>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</si>
  <si>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</si>
  <si>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</si>
  <si>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</si>
  <si>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</si>
  <si>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</si>
  <si>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</si>
  <si>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</si>
  <si>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</si>
  <si>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</si>
  <si>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</si>
  <si>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</si>
  <si>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</si>
  <si>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</si>
  <si>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</si>
  <si>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</si>
  <si>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</si>
  <si>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</si>
  <si>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</si>
  <si>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</si>
  <si>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</si>
  <si>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</si>
  <si>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</si>
  <si>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</si>
  <si>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</si>
  <si>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</si>
  <si>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</si>
  <si>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</si>
  <si>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</si>
  <si>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</si>
  <si>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</si>
  <si>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</si>
  <si>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</si>
  <si>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</si>
  <si>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</si>
  <si>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</si>
  <si>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</si>
  <si>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</si>
  <si>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</si>
  <si>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</si>
  <si>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</si>
  <si>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</si>
  <si>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</si>
  <si>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</si>
  <si>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</si>
  <si>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</si>
  <si>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</si>
  <si>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</si>
  <si>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</si>
  <si>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</si>
  <si>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</si>
  <si>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</si>
  <si>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</si>
  <si>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</si>
  <si>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</si>
  <si>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</si>
  <si>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</si>
  <si>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</si>
  <si>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</si>
  <si>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</si>
  <si>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</si>
  <si>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</si>
  <si>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</si>
  <si>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</si>
  <si>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</si>
  <si>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</si>
  <si>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</si>
  <si>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</si>
  <si>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</si>
  <si>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</si>
  <si>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</si>
  <si>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</si>
  <si>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</si>
  <si>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</si>
  <si>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</si>
  <si>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</si>
  <si>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</si>
  <si>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</si>
  <si>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</si>
  <si>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</si>
  <si>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</si>
  <si>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</si>
  <si>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</si>
  <si>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</si>
  <si>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</si>
  <si>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</si>
  <si>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</si>
  <si>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</si>
  <si>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</si>
  <si>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</si>
  <si>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</si>
  <si>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</si>
  <si>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</si>
  <si>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</si>
  <si>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</si>
  <si>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</si>
  <si>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</si>
  <si>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</si>
  <si>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</si>
  <si>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</si>
  <si>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</si>
  <si>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</si>
  <si>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</si>
  <si>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</si>
  <si>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</si>
  <si>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</si>
  <si>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</si>
  <si>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</si>
  <si>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</si>
  <si>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</si>
  <si>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</si>
  <si>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</si>
  <si>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</si>
  <si>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</si>
  <si>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</si>
  <si>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</si>
  <si>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</si>
  <si>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</si>
  <si>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</si>
  <si>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</si>
  <si>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</si>
  <si>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</si>
  <si>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</si>
  <si>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</si>
  <si>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</si>
  <si>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</si>
  <si>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</si>
  <si>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</si>
  <si>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</si>
  <si>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</si>
  <si>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</si>
  <si>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</si>
  <si>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</si>
  <si>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</si>
  <si>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</si>
  <si>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</si>
  <si>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</si>
  <si>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</si>
  <si>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</si>
  <si>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</si>
  <si>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</si>
  <si>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</si>
  <si>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</si>
  <si>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</si>
  <si>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</si>
  <si>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</si>
  <si>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</si>
  <si>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</si>
  <si>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</si>
  <si>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</si>
  <si>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</si>
  <si>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</si>
  <si>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</si>
  <si>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</si>
  <si>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</si>
  <si>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</si>
  <si>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</si>
  <si>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</si>
  <si>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</si>
  <si>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</si>
  <si>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</si>
  <si>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</si>
  <si>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</si>
  <si>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</si>
  <si>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</si>
  <si>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</si>
  <si>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</si>
  <si>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</si>
  <si>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</si>
  <si>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</si>
  <si>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</si>
  <si>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</si>
  <si>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</si>
  <si>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</si>
  <si>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</si>
  <si>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</si>
  <si>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</si>
  <si>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</si>
  <si>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</si>
  <si>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</si>
  <si>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</si>
  <si>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</si>
  <si>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</si>
  <si>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</si>
  <si>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</si>
  <si>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</si>
  <si>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</si>
  <si>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</si>
  <si>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</si>
  <si>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</si>
  <si>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</si>
  <si>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</si>
  <si>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</si>
  <si>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</si>
  <si>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</si>
  <si>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</si>
  <si>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</si>
  <si>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</si>
  <si>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</si>
  <si>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</si>
  <si>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</si>
  <si>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</si>
  <si>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</si>
  <si>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</si>
  <si>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</si>
  <si>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</si>
  <si>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</si>
  <si>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</si>
  <si>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</si>
  <si>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</si>
  <si>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</si>
  <si>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</si>
  <si>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</si>
  <si>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</si>
  <si>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</si>
  <si>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</si>
  <si>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</si>
  <si>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</si>
  <si>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</si>
  <si>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</si>
  <si>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</si>
  <si>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</si>
  <si>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</si>
  <si>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</si>
  <si>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</si>
  <si>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</si>
  <si>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</si>
  <si>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</si>
  <si>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</si>
  <si>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</si>
  <si>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</si>
  <si>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</si>
  <si>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</si>
  <si>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</si>
  <si>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</si>
  <si>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</si>
  <si>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</si>
  <si>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</si>
  <si>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</si>
  <si>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</si>
  <si>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</si>
  <si>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</si>
  <si>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</si>
  <si>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</si>
  <si>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</si>
  <si>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</si>
  <si>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</si>
  <si>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</si>
  <si>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</si>
  <si>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</si>
  <si>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</si>
  <si>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</si>
  <si>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</si>
  <si>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</si>
  <si>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</si>
  <si>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</si>
  <si>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</si>
  <si>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</si>
  <si>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</si>
  <si>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</si>
  <si>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</si>
  <si>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</si>
  <si>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</si>
  <si>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</si>
  <si>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</si>
  <si>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</si>
  <si>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</si>
  <si>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</si>
  <si>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</si>
  <si>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</si>
  <si>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</si>
  <si>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</si>
  <si>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</si>
  <si>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</si>
  <si>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</si>
  <si>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</si>
  <si>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</si>
  <si>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</si>
  <si>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</si>
  <si>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</si>
  <si>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</si>
  <si>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</si>
  <si>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</si>
  <si>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</si>
  <si>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</si>
  <si>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</si>
  <si>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</si>
  <si>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</si>
  <si>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</si>
  <si>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</si>
  <si>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</si>
  <si>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</si>
  <si>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</si>
  <si>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</si>
  <si>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</si>
  <si>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</si>
  <si>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</si>
  <si>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</si>
  <si>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</si>
  <si>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</si>
  <si>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</si>
  <si>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</si>
  <si>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</si>
  <si>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</si>
  <si>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</si>
  <si>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</si>
  <si>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</si>
  <si>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</si>
  <si>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</si>
  <si>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</si>
  <si>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</si>
  <si>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</si>
  <si>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</si>
  <si>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</si>
  <si>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</si>
  <si>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</si>
  <si>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</si>
  <si>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</si>
  <si>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</si>
  <si>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</si>
  <si>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</si>
  <si>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</si>
  <si>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</si>
  <si>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</si>
  <si>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</si>
  <si>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</si>
  <si>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</si>
  <si>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</si>
  <si>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</si>
  <si>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</si>
  <si>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</si>
  <si>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</si>
  <si>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</si>
  <si>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</si>
  <si>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</si>
  <si>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</si>
  <si>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</si>
  <si>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</si>
  <si>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</si>
  <si>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</si>
  <si>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</si>
  <si>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</si>
  <si>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</si>
  <si>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</si>
  <si>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</si>
  <si>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</si>
  <si>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</si>
  <si>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</si>
  <si>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</si>
  <si>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</si>
  <si>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</si>
  <si>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</si>
  <si>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</si>
  <si>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</si>
  <si>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</si>
  <si>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</si>
  <si>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</si>
  <si>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</si>
  <si>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</si>
  <si>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</si>
  <si>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</si>
  <si>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</si>
  <si>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</si>
  <si>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</si>
  <si>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</si>
  <si>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</si>
  <si>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</si>
  <si>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</si>
  <si>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</si>
  <si>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</si>
  <si>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</si>
  <si>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</si>
  <si>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</si>
  <si>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</si>
  <si>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</si>
  <si>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</si>
  <si>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</si>
  <si>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</si>
  <si>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</si>
  <si>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</si>
  <si>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</si>
  <si>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</si>
  <si>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</si>
  <si>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</si>
  <si>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</si>
  <si>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</si>
  <si>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</si>
  <si>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</si>
  <si>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</si>
  <si>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</si>
  <si>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</si>
  <si>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</si>
  <si>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</si>
  <si>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</si>
  <si>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</si>
  <si>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</si>
  <si>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</si>
  <si>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</si>
  <si>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</si>
  <si>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</si>
  <si>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</si>
  <si>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</si>
  <si>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</si>
  <si>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</si>
  <si>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</si>
  <si>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</si>
  <si>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</si>
  <si>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</si>
  <si>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</si>
  <si>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</si>
  <si>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</si>
  <si>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</si>
  <si>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</si>
  <si>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</si>
  <si>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</si>
  <si>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</si>
  <si>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</si>
  <si>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</si>
  <si>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</si>
  <si>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</si>
  <si>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</si>
  <si>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</si>
  <si>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</si>
  <si>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</si>
  <si>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</si>
  <si>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</si>
  <si>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</si>
  <si>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</si>
  <si>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</si>
  <si>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</si>
  <si>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</si>
  <si>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</si>
  <si>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</si>
  <si>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</si>
  <si>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</si>
  <si>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</si>
  <si>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</si>
  <si>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</si>
  <si>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</si>
  <si>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</si>
  <si>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</si>
  <si>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</si>
  <si>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</si>
  <si>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</si>
  <si>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</si>
  <si>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</si>
  <si>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</si>
  <si>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</si>
  <si>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</si>
  <si>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</si>
  <si>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</si>
  <si>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</si>
  <si>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</si>
  <si>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</si>
  <si>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</si>
  <si>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</si>
  <si>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</si>
  <si>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</si>
  <si>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</si>
  <si>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</si>
  <si>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</si>
  <si>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</si>
  <si>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</si>
  <si>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</si>
  <si>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</si>
  <si>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</si>
  <si>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</si>
  <si>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</si>
  <si>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</si>
  <si>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</si>
  <si>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</si>
  <si>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</si>
  <si>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</si>
  <si>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</si>
  <si>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</si>
  <si>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</si>
  <si>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</si>
  <si>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</si>
  <si>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</si>
  <si>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</si>
  <si>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</si>
  <si>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</si>
  <si>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</si>
  <si>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</si>
  <si>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</si>
  <si>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</si>
  <si>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</si>
  <si>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</si>
  <si>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</si>
  <si>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</si>
  <si>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</si>
  <si>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</si>
  <si>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</si>
  <si>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</si>
  <si>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</si>
  <si>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</si>
  <si>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</si>
  <si>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</si>
  <si>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</si>
  <si>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</si>
  <si>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</si>
  <si>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</si>
  <si>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</si>
  <si>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</si>
  <si>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</si>
  <si>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</si>
  <si>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</si>
  <si>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</si>
  <si>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</si>
  <si>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</si>
  <si>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</si>
  <si>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</si>
  <si>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</si>
  <si>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</si>
  <si>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</si>
  <si>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</si>
  <si>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</si>
  <si>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</si>
  <si>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</si>
  <si>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</si>
  <si>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</si>
  <si>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</si>
  <si>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</si>
  <si>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</si>
  <si>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</si>
  <si>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</si>
  <si>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</si>
  <si>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</si>
  <si>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</si>
  <si>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</si>
  <si>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</si>
  <si>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</si>
  <si>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</si>
  <si>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</si>
  <si>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</si>
  <si>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</si>
  <si>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</si>
  <si>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</si>
  <si>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</si>
  <si>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</si>
  <si>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</si>
  <si>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</si>
  <si>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</si>
  <si>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</si>
  <si>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</si>
  <si>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</si>
  <si>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</si>
  <si>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</si>
  <si>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</si>
  <si>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</si>
  <si>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</si>
  <si>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</si>
  <si>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</si>
  <si>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</si>
  <si>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</si>
  <si>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</si>
  <si>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</si>
  <si>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</si>
  <si>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</si>
  <si>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</si>
  <si>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</si>
  <si>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</si>
  <si>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</si>
  <si>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</si>
  <si>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</si>
  <si>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</si>
  <si>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</si>
  <si>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</si>
  <si>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</si>
  <si>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</si>
  <si>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</si>
  <si>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</si>
  <si>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</si>
  <si>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</si>
  <si>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</si>
  <si>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</si>
  <si>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</si>
  <si>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</si>
  <si>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</si>
  <si>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</si>
  <si>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</si>
  <si>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</si>
  <si>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</si>
  <si>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</si>
  <si>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</si>
  <si>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</si>
  <si>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</si>
  <si>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</si>
  <si>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</si>
  <si>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</si>
  <si>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</si>
  <si>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</si>
  <si>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</si>
  <si>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</si>
  <si>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</si>
  <si>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</si>
  <si>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</si>
  <si>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</si>
  <si>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</si>
  <si>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</si>
  <si>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</si>
  <si>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</si>
  <si>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</si>
  <si>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</si>
  <si>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</si>
  <si>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</si>
  <si>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</si>
  <si>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</si>
  <si>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</si>
  <si>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</si>
  <si>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</si>
  <si>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</si>
  <si>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</si>
  <si>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</si>
  <si>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</si>
  <si>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</si>
  <si>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</si>
  <si>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</si>
  <si>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</si>
  <si>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</si>
  <si>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</si>
  <si>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</si>
  <si>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</si>
  <si>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</si>
  <si>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</si>
  <si>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</si>
  <si>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</si>
  <si>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</si>
  <si>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</si>
  <si>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</si>
  <si>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</si>
  <si>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</si>
  <si>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</si>
  <si>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</si>
  <si>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</si>
  <si>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</si>
  <si>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</si>
  <si>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</si>
  <si>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</si>
  <si>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</si>
  <si>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</si>
  <si>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</si>
  <si>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</si>
  <si>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</si>
  <si>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</si>
  <si>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</si>
  <si>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</si>
  <si>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</si>
  <si>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</si>
  <si>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</si>
  <si>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</si>
  <si>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</si>
  <si>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</si>
  <si>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</si>
  <si>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</si>
  <si>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</si>
  <si>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</si>
  <si>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</si>
  <si>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</si>
  <si>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</si>
  <si>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</si>
  <si>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</si>
  <si>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</si>
  <si>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</si>
  <si>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</si>
  <si>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</si>
  <si>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</si>
  <si>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</si>
  <si>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</si>
  <si>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</si>
  <si>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</si>
  <si>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</si>
  <si>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</si>
  <si>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</si>
  <si>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</si>
  <si>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</si>
  <si>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</si>
  <si>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</si>
  <si>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</si>
  <si>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</si>
  <si>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</si>
  <si>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</si>
  <si>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</si>
  <si>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</si>
  <si>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</si>
  <si>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</si>
  <si>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</si>
  <si>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</si>
  <si>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</si>
  <si>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</si>
  <si>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</si>
  <si>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</si>
  <si>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</si>
  <si>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</si>
  <si>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</si>
  <si>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</si>
  <si>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</si>
  <si>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</si>
  <si>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</si>
  <si>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</si>
  <si>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</si>
  <si>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</si>
  <si>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</si>
  <si>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</si>
  <si>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</si>
  <si>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</si>
  <si>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</si>
  <si>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</si>
  <si>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</si>
  <si>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</si>
  <si>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</si>
  <si>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</si>
  <si>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</si>
  <si>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</si>
  <si>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</si>
  <si>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</si>
  <si>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</si>
  <si>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</si>
  <si>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</si>
  <si>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</si>
  <si>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</si>
  <si>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</si>
  <si>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</si>
  <si>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</si>
  <si>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</si>
  <si>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</si>
  <si>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</si>
  <si>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</si>
  <si>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</si>
  <si>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</si>
  <si>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</si>
  <si>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</si>
  <si>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</si>
  <si>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</si>
  <si>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</si>
  <si>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</si>
  <si>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</si>
  <si>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</si>
  <si>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</si>
  <si>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</si>
  <si>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</si>
  <si>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</si>
  <si>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</si>
  <si>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</si>
  <si>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</si>
  <si>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</si>
  <si>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</si>
  <si>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</si>
  <si>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</si>
  <si>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</si>
  <si>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</si>
  <si>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</si>
  <si>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</si>
  <si>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</si>
  <si>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</si>
  <si>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</si>
  <si>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</si>
  <si>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</si>
  <si>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</si>
  <si>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</si>
  <si>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</si>
  <si>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</si>
  <si>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</si>
  <si>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</si>
  <si>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</si>
  <si>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</si>
  <si>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</si>
  <si>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</si>
  <si>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</si>
  <si>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</si>
  <si>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</si>
  <si>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</si>
  <si>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</si>
  <si>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</si>
  <si>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</si>
  <si>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</si>
  <si>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</si>
  <si>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</si>
  <si>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</si>
  <si>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</si>
  <si>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</si>
  <si>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</si>
  <si>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</si>
  <si>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</si>
  <si>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</si>
  <si>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</si>
  <si>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</si>
  <si>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</si>
  <si>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</si>
  <si>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</si>
  <si>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</si>
  <si>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</si>
  <si>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</si>
  <si>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</si>
  <si>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</si>
  <si>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</si>
  <si>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</si>
  <si>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</si>
  <si>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</si>
  <si>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</si>
  <si>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</si>
  <si>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</si>
  <si>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</si>
  <si>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</si>
  <si>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</si>
  <si>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</si>
  <si>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</si>
  <si>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</si>
  <si>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</si>
  <si>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</si>
  <si>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</si>
  <si>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</si>
  <si>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</si>
  <si>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</si>
  <si>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</si>
  <si>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</si>
  <si>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</si>
  <si>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</si>
  <si>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</si>
  <si>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</si>
  <si>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</si>
  <si>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</si>
  <si>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</si>
  <si>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</si>
  <si>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</si>
  <si>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</si>
  <si>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</si>
  <si>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</si>
  <si>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</si>
  <si>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</si>
  <si>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</si>
  <si>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</si>
  <si>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</si>
  <si>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</si>
  <si>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</si>
  <si>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</si>
  <si>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</si>
  <si>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</si>
  <si>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</si>
  <si>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</si>
  <si>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</si>
  <si>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</si>
  <si>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</si>
  <si>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</si>
  <si>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</si>
  <si>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</si>
  <si>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</si>
  <si>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</si>
  <si>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</si>
  <si>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</si>
  <si>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</si>
  <si>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</si>
  <si>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</si>
  <si>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</si>
  <si>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</si>
  <si>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</si>
  <si>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</si>
  <si>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</si>
  <si>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</si>
  <si>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</si>
  <si>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</si>
  <si>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</si>
  <si>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</si>
  <si>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</si>
  <si>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</si>
  <si>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</si>
  <si>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</si>
  <si>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</si>
  <si>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</si>
  <si>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</si>
  <si>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</si>
  <si>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</si>
  <si>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</si>
  <si>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</si>
  <si>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</si>
  <si>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</si>
  <si>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</si>
  <si>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</si>
  <si>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</si>
  <si>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</si>
  <si>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</si>
  <si>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</si>
  <si>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</si>
  <si>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</si>
  <si>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</si>
  <si>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</si>
  <si>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</si>
  <si>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</si>
  <si>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</si>
  <si>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</si>
  <si>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</si>
  <si>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</si>
  <si>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</si>
  <si>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</si>
  <si>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</si>
  <si>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</si>
  <si>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</si>
  <si>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</si>
  <si>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</si>
  <si>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</si>
  <si>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</si>
  <si>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</si>
  <si>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</si>
  <si>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</si>
  <si>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</si>
  <si>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</si>
  <si>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</si>
  <si>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</si>
  <si>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</si>
  <si>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</si>
  <si>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</si>
  <si>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</si>
  <si>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</si>
  <si>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</si>
  <si>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</si>
  <si>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</si>
  <si>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</si>
  <si>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</si>
  <si>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</si>
  <si>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</si>
  <si>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</si>
  <si>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</si>
  <si>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</si>
  <si>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</si>
  <si>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</si>
  <si>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</si>
  <si>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</si>
  <si>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</si>
  <si>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</si>
  <si>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</si>
  <si>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</si>
  <si>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</si>
  <si>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</si>
  <si>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</si>
  <si>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</si>
  <si>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</si>
  <si>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</si>
  <si>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</si>
  <si>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</si>
  <si>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</si>
  <si>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</si>
  <si>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</si>
  <si>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</si>
  <si>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</si>
  <si>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</si>
  <si>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</si>
  <si>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</si>
  <si>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</si>
  <si>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</si>
  <si>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</si>
  <si>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</si>
  <si>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</si>
  <si>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</si>
  <si>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</si>
  <si>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</si>
  <si>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</si>
  <si>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</si>
  <si>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</si>
  <si>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</si>
  <si>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</si>
  <si>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</si>
  <si>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</si>
  <si>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</si>
  <si>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</si>
  <si>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</si>
  <si>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</si>
  <si>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</si>
  <si>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</si>
  <si>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</si>
  <si>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</si>
  <si>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</si>
  <si>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</si>
  <si>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</si>
  <si>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</si>
  <si>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</si>
  <si>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</si>
  <si>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</si>
  <si>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</si>
  <si>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</si>
  <si>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</si>
  <si>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</si>
  <si>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</si>
  <si>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</si>
  <si>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</si>
  <si>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</si>
  <si>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</si>
  <si>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</si>
  <si>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</si>
  <si>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</si>
  <si>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</si>
  <si>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</si>
  <si>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</si>
  <si>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</si>
  <si>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</si>
  <si>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</si>
  <si>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</si>
  <si>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</si>
  <si>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</si>
  <si>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</si>
  <si>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</si>
  <si>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</si>
  <si>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</si>
  <si>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</si>
  <si>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</si>
  <si>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</si>
  <si>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</si>
  <si>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</si>
  <si>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</si>
  <si>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</si>
  <si>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</si>
  <si>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</si>
  <si>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</si>
  <si>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</si>
  <si>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</si>
  <si>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</si>
  <si>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</si>
  <si>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</si>
  <si>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</si>
  <si>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</si>
  <si>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</si>
  <si>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</si>
  <si>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</si>
  <si>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</si>
  <si>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</si>
  <si>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</si>
  <si>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</si>
  <si>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</si>
  <si>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</si>
  <si>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</si>
  <si>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</si>
  <si>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</si>
  <si>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</si>
  <si>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</si>
  <si>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</si>
  <si>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</si>
  <si>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</si>
  <si>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</si>
  <si>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</si>
  <si>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</si>
  <si>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</si>
  <si>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</si>
  <si>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</si>
  <si>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</si>
  <si>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</si>
  <si>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</si>
  <si>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</si>
  <si>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</si>
  <si>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</si>
  <si>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</si>
  <si>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</si>
  <si>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</si>
  <si>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</si>
  <si>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</si>
  <si>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</si>
  <si>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</si>
  <si>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</si>
  <si>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</si>
  <si>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</si>
  <si>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</si>
  <si>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</si>
  <si>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</si>
  <si>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</si>
  <si>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</si>
  <si>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</si>
  <si>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</si>
  <si>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</si>
  <si>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</si>
  <si>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</si>
  <si>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</si>
  <si>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</si>
  <si>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</si>
  <si>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</si>
  <si>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</si>
  <si>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</si>
  <si>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</si>
  <si>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</si>
  <si>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</si>
  <si>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</si>
  <si>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</si>
  <si>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</si>
  <si>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</si>
  <si>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</si>
  <si>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</si>
  <si>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</si>
  <si>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</si>
  <si>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</si>
  <si>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</si>
  <si>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</si>
  <si>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</si>
  <si>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</si>
  <si>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</si>
  <si>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</si>
  <si>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</si>
  <si>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</si>
  <si>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</si>
  <si>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</si>
  <si>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</si>
  <si>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</si>
  <si>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</si>
  <si>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</si>
  <si>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</si>
  <si>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</si>
  <si>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</si>
  <si>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</si>
  <si>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</si>
  <si>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</si>
  <si>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</si>
  <si>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</si>
  <si>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</si>
  <si>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</si>
  <si>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</si>
  <si>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</si>
  <si>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</si>
  <si>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</si>
  <si>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</si>
  <si>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</si>
  <si>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</si>
  <si>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</si>
  <si>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</si>
  <si>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</si>
  <si>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</si>
  <si>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</si>
  <si>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</si>
  <si>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</si>
  <si>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</si>
  <si>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</si>
  <si>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</si>
  <si>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</si>
  <si>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</si>
  <si>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</si>
  <si>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</si>
  <si>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</si>
  <si>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</si>
  <si>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</si>
  <si>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</si>
  <si>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</si>
  <si>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</si>
  <si>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</si>
  <si>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</si>
  <si>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</si>
  <si>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</si>
  <si>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</si>
  <si>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</si>
  <si>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</si>
  <si>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</si>
  <si>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</si>
  <si>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</si>
  <si>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</si>
  <si>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</si>
  <si>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</si>
  <si>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</si>
  <si>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</si>
  <si>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</si>
  <si>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</si>
  <si>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</si>
  <si>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</si>
  <si>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</si>
  <si>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</si>
  <si>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</si>
  <si>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</si>
  <si>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</si>
  <si>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</si>
  <si>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</si>
  <si>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</si>
  <si>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</si>
  <si>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</si>
  <si>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</si>
  <si>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</si>
  <si>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</si>
  <si>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</si>
  <si>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</si>
  <si>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</si>
  <si>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</si>
  <si>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</si>
  <si>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</si>
  <si>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</si>
  <si>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</si>
  <si>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</si>
  <si>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</si>
  <si>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</si>
  <si>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</si>
  <si>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</si>
  <si>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</si>
  <si>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</si>
  <si>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</si>
  <si>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</si>
  <si>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</si>
  <si>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</si>
  <si>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</si>
  <si>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</si>
  <si>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</si>
  <si>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</si>
  <si>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</si>
  <si>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</si>
  <si>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</si>
  <si>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</si>
  <si>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</si>
  <si>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</si>
  <si>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</si>
  <si>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</si>
  <si>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</si>
  <si>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</si>
  <si>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</si>
  <si>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</si>
  <si>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</si>
  <si>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</si>
  <si>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</si>
  <si>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</si>
  <si>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</si>
  <si>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</si>
  <si>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</si>
  <si>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</si>
  <si>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</si>
  <si>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</si>
  <si>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</si>
  <si>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</si>
  <si>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</si>
  <si>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</si>
  <si>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</si>
  <si>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</si>
  <si>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</si>
  <si>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</si>
  <si>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</si>
  <si>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</si>
  <si>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</si>
  <si>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</si>
  <si>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</si>
  <si>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</si>
  <si>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</si>
  <si>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</si>
  <si>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</si>
  <si>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</si>
  <si>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</si>
  <si>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</si>
  <si>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</si>
  <si>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</si>
  <si>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</si>
  <si>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</si>
  <si>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</si>
  <si>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</si>
  <si>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</si>
  <si>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</si>
  <si>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</si>
  <si>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</si>
  <si>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</si>
  <si>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</si>
  <si>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</si>
  <si>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</si>
  <si>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</si>
  <si>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</si>
  <si>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</si>
  <si>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</si>
  <si>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</si>
  <si>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</si>
  <si>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</si>
  <si>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</si>
  <si>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</si>
  <si>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</si>
  <si>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</si>
  <si>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</si>
  <si>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</si>
  <si>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</si>
  <si>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</si>
  <si>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</si>
  <si>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</si>
  <si>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</si>
  <si>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</si>
  <si>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</si>
  <si>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</si>
  <si>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</si>
  <si>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</si>
  <si>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</si>
  <si>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</si>
  <si>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</si>
  <si>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</si>
  <si>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</si>
  <si>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</si>
  <si>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</si>
  <si>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</si>
  <si>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</si>
  <si>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</si>
  <si>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</si>
  <si>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</si>
  <si>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</si>
  <si>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</si>
  <si>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</si>
  <si>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</si>
  <si>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</si>
  <si>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</si>
  <si>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</si>
  <si>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</si>
  <si>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</si>
  <si>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</si>
  <si>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</si>
  <si>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</si>
  <si>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</si>
  <si>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</si>
  <si>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</si>
  <si>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</si>
  <si>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</si>
  <si>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</si>
  <si>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</si>
  <si>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</si>
  <si>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</si>
  <si>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</si>
  <si>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</si>
  <si>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</si>
  <si>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</si>
  <si>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</si>
  <si>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</si>
  <si>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</si>
  <si>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</si>
  <si>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</si>
  <si>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</si>
  <si>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</si>
  <si>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</si>
  <si>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</si>
  <si>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</si>
  <si>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</si>
  <si>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</si>
  <si>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</si>
  <si>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</si>
  <si>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</si>
  <si>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</si>
  <si>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</si>
  <si>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</si>
  <si>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</si>
  <si>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</si>
  <si>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</si>
  <si>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</si>
  <si>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</si>
  <si>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</si>
  <si>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</si>
  <si>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</si>
  <si>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</si>
  <si>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</si>
  <si>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</si>
  <si>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</si>
  <si>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</si>
  <si>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</si>
  <si>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</si>
  <si>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</si>
  <si>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</si>
  <si>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</si>
  <si>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</si>
  <si>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</si>
  <si>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</si>
  <si>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</si>
  <si>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</si>
  <si>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</si>
  <si>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</si>
  <si>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</si>
  <si>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</si>
  <si>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</si>
  <si>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</si>
  <si>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</si>
  <si>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</si>
  <si>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</si>
  <si>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</si>
  <si>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</si>
  <si>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</si>
  <si>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</si>
  <si>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</si>
  <si>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</si>
  <si>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</si>
  <si>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</si>
  <si>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</si>
  <si>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</si>
  <si>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</si>
  <si>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</si>
  <si>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</si>
  <si>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</si>
  <si>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</si>
  <si>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</si>
  <si>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</si>
  <si>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</si>
  <si>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</si>
  <si>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</si>
  <si>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</si>
  <si>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</si>
  <si>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</si>
  <si>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</si>
  <si>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</si>
  <si>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</si>
  <si>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</si>
  <si>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</si>
  <si>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</si>
  <si>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</si>
  <si>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</si>
  <si>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</si>
  <si>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</si>
  <si>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</si>
  <si>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</si>
  <si>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</si>
  <si>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</si>
  <si>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</si>
  <si>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</si>
  <si>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</si>
  <si>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</si>
  <si>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</si>
  <si>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</si>
  <si>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</si>
  <si>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</si>
  <si>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</si>
  <si>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</si>
  <si>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</si>
  <si>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</si>
  <si>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</si>
  <si>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</si>
  <si>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</si>
  <si>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</si>
  <si>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</si>
  <si>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</si>
  <si>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</si>
  <si>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</si>
  <si>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</si>
  <si>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</si>
  <si>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</si>
  <si>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</si>
  <si>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</si>
  <si>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</si>
  <si>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</si>
  <si>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</si>
  <si>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</si>
  <si>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</si>
  <si>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</si>
  <si>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</si>
  <si>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</si>
  <si>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</si>
  <si>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</si>
  <si>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</si>
  <si>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</si>
  <si>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</si>
  <si>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</si>
  <si>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</si>
  <si>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</si>
  <si>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</si>
  <si>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</si>
  <si>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</si>
  <si>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</si>
  <si>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</si>
  <si>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</si>
  <si>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</si>
  <si>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</si>
  <si>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</si>
  <si>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</si>
  <si>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</si>
  <si>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</si>
  <si>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</si>
  <si>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</si>
  <si>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</si>
  <si>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</si>
  <si>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</si>
  <si>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</si>
  <si>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</si>
  <si>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</si>
  <si>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</si>
  <si>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</si>
  <si>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</si>
  <si>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</si>
  <si>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</si>
  <si>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</si>
  <si>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</si>
  <si>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</si>
  <si>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</si>
  <si>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</si>
  <si>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</si>
  <si>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</si>
  <si>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</si>
  <si>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</si>
  <si>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</si>
  <si>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</si>
  <si>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</si>
  <si>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</si>
  <si>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</si>
  <si>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</si>
  <si>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</si>
  <si>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</si>
  <si>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</si>
  <si>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</si>
  <si>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</si>
  <si>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</si>
  <si>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</si>
  <si>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</si>
  <si>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</si>
  <si>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</si>
  <si>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</si>
  <si>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</si>
  <si>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</si>
  <si>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</si>
  <si>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</si>
  <si>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</si>
  <si>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</si>
  <si>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</si>
  <si>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</si>
  <si>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</si>
  <si>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</si>
  <si>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</si>
  <si>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</si>
  <si>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</si>
  <si>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</si>
  <si>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</si>
  <si>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</si>
  <si>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</si>
  <si>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</si>
  <si>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</si>
  <si>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</si>
  <si>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</si>
  <si>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</si>
  <si>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</si>
  <si>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</si>
  <si>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</si>
  <si>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</si>
  <si>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</si>
  <si>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</si>
  <si>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</si>
  <si>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</si>
  <si>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</si>
  <si>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</si>
  <si>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</si>
  <si>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</si>
  <si>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</si>
  <si>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</si>
  <si>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</si>
  <si>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</si>
  <si>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</si>
  <si>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</si>
  <si>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</si>
  <si>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</si>
  <si>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</si>
  <si>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</si>
  <si>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</si>
  <si>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</si>
  <si>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</si>
  <si>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</si>
  <si>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</si>
  <si>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</si>
  <si>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</si>
  <si>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</si>
  <si>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</si>
  <si>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</si>
  <si>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</si>
  <si>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</si>
  <si>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</si>
  <si>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</si>
  <si>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</si>
  <si>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</si>
  <si>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</si>
  <si>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</si>
  <si>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</si>
  <si>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</si>
  <si>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</si>
  <si>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</si>
  <si>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</si>
  <si>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</si>
  <si>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</si>
  <si>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</si>
  <si>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</si>
  <si>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</si>
  <si>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</si>
  <si>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</si>
  <si>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</si>
  <si>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</si>
  <si>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</si>
  <si>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</si>
  <si>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</si>
  <si>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</si>
  <si>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</si>
  <si>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</si>
  <si>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</si>
  <si>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</si>
  <si>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</si>
  <si>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</si>
  <si>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</si>
  <si>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</si>
  <si>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</si>
  <si>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</si>
  <si>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</si>
  <si>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</si>
  <si>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</si>
  <si>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</si>
  <si>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</si>
  <si>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</si>
  <si>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</si>
  <si>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</si>
  <si>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</si>
  <si>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</si>
  <si>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</si>
  <si>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</si>
  <si>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</si>
  <si>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</si>
  <si>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</si>
  <si>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</si>
  <si>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</si>
  <si>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</si>
  <si>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</si>
  <si>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</si>
  <si>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</si>
  <si>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</si>
  <si>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</si>
  <si>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</si>
  <si>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</si>
  <si>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</si>
  <si>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</si>
  <si>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</si>
  <si>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</si>
  <si>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</si>
  <si>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</si>
  <si>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</si>
  <si>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</si>
  <si>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</si>
  <si>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</si>
  <si>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</si>
  <si>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</si>
  <si>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</si>
  <si>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</si>
  <si>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</si>
  <si>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</si>
  <si>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</si>
  <si>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</si>
  <si>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</si>
  <si>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</si>
  <si>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</si>
  <si>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</si>
  <si>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</si>
  <si>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</si>
  <si>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</si>
  <si>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</si>
  <si>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</si>
  <si>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</si>
  <si>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</si>
  <si>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</si>
  <si>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</si>
  <si>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</si>
  <si>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</si>
  <si>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</si>
  <si>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</si>
  <si>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</si>
  <si>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</si>
  <si>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</si>
  <si>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</si>
  <si>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</si>
  <si>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</si>
  <si>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</si>
  <si>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</si>
  <si>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</si>
  <si>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</si>
  <si>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</si>
  <si>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</si>
  <si>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</si>
  <si>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</si>
  <si>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</si>
  <si>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</si>
  <si>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</si>
  <si>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</si>
  <si>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</si>
  <si>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</si>
  <si>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</si>
  <si>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</si>
  <si>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</si>
  <si>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</si>
  <si>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</si>
  <si>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</si>
  <si>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</si>
  <si>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</si>
  <si>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</si>
  <si>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</si>
  <si>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</si>
  <si>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</si>
  <si>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</si>
  <si>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</si>
  <si>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</si>
  <si>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</si>
  <si>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</si>
  <si>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</si>
  <si>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</si>
  <si>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</si>
  <si>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</si>
  <si>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</si>
  <si>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</si>
  <si>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</si>
  <si>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</si>
  <si>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</si>
  <si>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</si>
  <si>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</si>
  <si>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</si>
  <si>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</si>
  <si>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</si>
  <si>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</si>
  <si>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</si>
  <si>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</si>
  <si>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</si>
  <si>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</si>
  <si>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</si>
  <si>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</si>
  <si>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</si>
  <si>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</si>
  <si>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</si>
  <si>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</si>
  <si>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</si>
  <si>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</si>
  <si>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</si>
  <si>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</si>
  <si>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</si>
  <si>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</si>
  <si>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</si>
  <si>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</si>
  <si>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</si>
  <si>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</si>
  <si>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</si>
  <si>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</si>
  <si>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</si>
  <si>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</si>
  <si>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</si>
  <si>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</si>
  <si>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</si>
  <si>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</si>
  <si>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</si>
  <si>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</si>
  <si>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</si>
  <si>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</si>
  <si>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</si>
  <si>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</si>
  <si>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</si>
  <si>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</si>
  <si>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</si>
  <si>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</si>
  <si>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</si>
  <si>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</si>
  <si>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</si>
  <si>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</si>
  <si>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</si>
  <si>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</si>
  <si>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</si>
  <si>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</si>
  <si>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</si>
  <si>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</si>
  <si>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</si>
  <si>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</si>
  <si>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</si>
  <si>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</si>
  <si>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</si>
  <si>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</si>
  <si>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</si>
  <si>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</si>
  <si>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</si>
  <si>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</si>
  <si>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</si>
  <si>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</si>
  <si>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</si>
  <si>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</si>
  <si>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</si>
  <si>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</si>
  <si>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</si>
  <si>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</si>
  <si>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</si>
  <si>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</si>
  <si>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</si>
  <si>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</si>
  <si>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</si>
  <si>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</si>
  <si>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</si>
  <si>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</si>
  <si>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</si>
  <si>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</si>
  <si>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</si>
  <si>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</si>
  <si>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</si>
  <si>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</si>
  <si>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</si>
  <si>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</si>
  <si>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</si>
  <si>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</si>
  <si>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</si>
  <si>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</si>
  <si>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</si>
  <si>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</si>
  <si>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</si>
  <si>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</si>
  <si>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</si>
  <si>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</si>
  <si>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</si>
  <si>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</si>
  <si>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</si>
  <si>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</si>
  <si>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</si>
  <si>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</si>
  <si>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</si>
  <si>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</si>
  <si>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</si>
  <si>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</si>
  <si>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</si>
  <si>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</si>
  <si>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</si>
  <si>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</si>
  <si>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</si>
  <si>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</si>
  <si>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</si>
  <si>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</si>
  <si>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</si>
  <si>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</si>
  <si>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</si>
  <si>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</si>
  <si>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</si>
  <si>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</si>
  <si>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</si>
  <si>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</si>
  <si>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</si>
  <si>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</si>
  <si>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</si>
  <si>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</si>
  <si>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</si>
  <si>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</si>
  <si>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</si>
  <si>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</si>
  <si>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</si>
  <si>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</si>
  <si>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</si>
  <si>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</si>
  <si>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</si>
  <si>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</si>
  <si>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</si>
  <si>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</si>
  <si>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</si>
  <si>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</si>
  <si>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</si>
  <si>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</si>
  <si>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</si>
  <si>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</si>
  <si>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</si>
  <si>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</si>
  <si>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</si>
  <si>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</si>
  <si>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</si>
  <si>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</si>
  <si>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</si>
  <si>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</si>
  <si>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</si>
  <si>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</si>
  <si>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</si>
  <si>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</si>
  <si>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</si>
  <si>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</si>
  <si>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</si>
  <si>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</si>
  <si>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</si>
  <si>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</si>
  <si>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</si>
  <si>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</si>
  <si>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</si>
  <si>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</si>
  <si>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</si>
  <si>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</si>
  <si>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</si>
  <si>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</si>
  <si>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</si>
  <si>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</si>
  <si>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</si>
  <si>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</si>
  <si>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</si>
  <si>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</si>
  <si>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</si>
  <si>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</si>
  <si>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</si>
  <si>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</si>
  <si>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</si>
  <si>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</si>
  <si>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</si>
  <si>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</si>
  <si>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</si>
  <si>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</si>
  <si>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</si>
  <si>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</si>
  <si>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</si>
  <si>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</si>
  <si>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</si>
  <si>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</si>
  <si>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</si>
  <si>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</si>
  <si>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</si>
  <si>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</si>
  <si>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</si>
  <si>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</si>
  <si>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</si>
  <si>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</si>
  <si>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</si>
  <si>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</si>
  <si>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</si>
  <si>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</si>
  <si>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</si>
  <si>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</si>
  <si>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</si>
  <si>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</si>
  <si>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</si>
  <si>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</si>
  <si>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</si>
  <si>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</si>
  <si>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</si>
  <si>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</si>
  <si>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</si>
  <si>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</si>
  <si>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</si>
  <si>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</si>
  <si>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</si>
  <si>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</si>
  <si>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</si>
  <si>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</si>
  <si>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</si>
  <si>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</si>
  <si>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</si>
  <si>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</si>
  <si>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</si>
  <si>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</si>
  <si>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</si>
  <si>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</si>
  <si>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</si>
  <si>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</si>
  <si>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</si>
  <si>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</si>
  <si>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</si>
  <si>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</si>
  <si>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</si>
  <si>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</si>
  <si>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</si>
  <si>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</si>
  <si>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</si>
  <si>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</si>
  <si>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</si>
  <si>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</si>
  <si>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</si>
  <si>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</si>
  <si>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</si>
  <si>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</si>
  <si>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</si>
  <si>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</si>
  <si>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</si>
  <si>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</si>
  <si>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</si>
  <si>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</si>
  <si>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</si>
  <si>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</si>
  <si>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</si>
  <si>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</si>
  <si>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</si>
  <si>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</si>
  <si>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</si>
  <si>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</si>
  <si>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</si>
  <si>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</si>
  <si>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</si>
  <si>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</si>
  <si>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</si>
  <si>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</si>
  <si>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</si>
  <si>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</si>
  <si>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</si>
  <si>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</si>
  <si>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</si>
  <si>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</si>
  <si>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</si>
  <si>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</si>
  <si>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</si>
  <si>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</si>
  <si>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</si>
  <si>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</si>
  <si>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</si>
  <si>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</si>
  <si>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</si>
  <si>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</si>
  <si>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</si>
  <si>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</si>
  <si>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</si>
  <si>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</si>
  <si>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</si>
  <si>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</si>
  <si>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</si>
  <si>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</si>
  <si>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</si>
  <si>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</si>
  <si>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</si>
  <si>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</si>
  <si>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</si>
  <si>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</si>
  <si>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</si>
  <si>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</si>
  <si>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</si>
  <si>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</si>
  <si>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</si>
  <si>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</si>
  <si>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</si>
  <si>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</si>
  <si>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</si>
  <si>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</si>
  <si>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</si>
  <si>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</si>
  <si>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</si>
  <si>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</si>
  <si>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</si>
  <si>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</si>
  <si>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</si>
  <si>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</si>
  <si>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</si>
  <si>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</si>
  <si>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</si>
  <si>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</si>
  <si>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</si>
  <si>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</si>
  <si>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</si>
  <si>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</si>
  <si>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</si>
  <si>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</si>
  <si>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</si>
  <si>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</si>
  <si>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</si>
  <si>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</si>
  <si>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</si>
  <si>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</si>
  <si>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</si>
  <si>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</si>
  <si>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</si>
  <si>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</si>
  <si>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</si>
  <si>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</si>
  <si>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</si>
  <si>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</si>
  <si>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</si>
  <si>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</si>
  <si>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</si>
  <si>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</si>
  <si>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</si>
  <si>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</si>
  <si>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</si>
  <si>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</si>
  <si>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</si>
  <si>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</si>
  <si>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</si>
  <si>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</si>
  <si>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</si>
  <si>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</si>
  <si>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</si>
  <si>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</si>
  <si>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</si>
  <si>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</si>
  <si>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</si>
  <si>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</si>
  <si>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</si>
  <si>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</si>
  <si>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</si>
  <si>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</si>
  <si>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</si>
  <si>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</si>
  <si>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</si>
  <si>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</si>
  <si>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</si>
  <si>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</si>
  <si>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</si>
  <si>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</si>
  <si>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</si>
  <si>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</si>
  <si>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</si>
  <si>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</si>
  <si>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</si>
  <si>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</si>
  <si>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</si>
  <si>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</si>
  <si>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</si>
  <si>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</si>
  <si>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</si>
  <si>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</si>
  <si>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</si>
  <si>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</si>
  <si>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</si>
  <si>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</si>
  <si>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</si>
  <si>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</si>
  <si>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</si>
  <si>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</si>
  <si>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</si>
  <si>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</si>
  <si>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</si>
  <si>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</si>
  <si>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</si>
  <si>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</si>
  <si>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</si>
  <si>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</si>
  <si>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</si>
  <si>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</si>
  <si>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</si>
  <si>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</si>
  <si>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</si>
  <si>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</si>
  <si>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</si>
  <si>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</si>
  <si>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</si>
  <si>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</si>
  <si>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</si>
  <si>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</si>
  <si>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</si>
  <si>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</si>
  <si>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</si>
  <si>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</si>
  <si>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</si>
  <si>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</si>
  <si>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</si>
  <si>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</si>
  <si>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</si>
  <si>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</si>
  <si>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</si>
  <si>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</si>
  <si>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</si>
  <si>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</si>
  <si>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</si>
  <si>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</si>
  <si>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</si>
  <si>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</si>
  <si>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</si>
  <si>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</si>
  <si>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</si>
  <si>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</si>
  <si>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</si>
  <si>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</si>
  <si>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</si>
  <si>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</si>
  <si>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</si>
  <si>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</si>
  <si>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</si>
  <si>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</si>
  <si>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</si>
  <si>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</si>
  <si>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</si>
  <si>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</si>
  <si>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</si>
  <si>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</si>
  <si>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</si>
  <si>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</si>
  <si>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</si>
  <si>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</si>
  <si>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</si>
  <si>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</si>
  <si>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</si>
  <si>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</si>
  <si>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</si>
  <si>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</si>
  <si>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</si>
  <si>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</si>
  <si>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</si>
  <si>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</si>
  <si>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</si>
  <si>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</si>
  <si>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</si>
  <si>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</si>
  <si>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</si>
  <si>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</si>
  <si>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</si>
  <si>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</si>
  <si>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</si>
  <si>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</si>
  <si>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</si>
  <si>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</si>
  <si>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</si>
  <si>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</si>
  <si>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</si>
  <si>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</si>
  <si>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</si>
  <si>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</si>
  <si>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</si>
  <si>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</si>
  <si>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</si>
  <si>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</si>
  <si>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</si>
  <si>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</si>
  <si>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</si>
  <si>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</si>
  <si>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</si>
  <si>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</si>
  <si>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</si>
  <si>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</si>
  <si>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</si>
  <si>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</si>
  <si>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</si>
  <si>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</si>
  <si>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</si>
  <si>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</si>
  <si>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</si>
  <si>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</si>
  <si>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</si>
  <si>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</si>
  <si>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</si>
  <si>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</si>
  <si>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</si>
  <si>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</si>
  <si>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</si>
  <si>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</si>
  <si>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</si>
  <si>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</si>
  <si>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</si>
  <si>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</si>
  <si>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</si>
  <si>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</si>
  <si>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</si>
  <si>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</si>
  <si>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</si>
  <si>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</si>
  <si>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</si>
  <si>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</si>
  <si>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</si>
  <si>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</si>
  <si>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</si>
  <si>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</si>
  <si>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</si>
  <si>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</si>
  <si>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</si>
  <si>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</si>
  <si>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</si>
  <si>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</si>
  <si>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</si>
  <si>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</si>
  <si>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</si>
  <si>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</si>
  <si>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</si>
  <si>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</si>
  <si>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</si>
  <si>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</si>
  <si>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</si>
  <si>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</si>
  <si>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</si>
  <si>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</si>
  <si>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</si>
  <si>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</si>
  <si>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</si>
  <si>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</si>
  <si>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</si>
  <si>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</si>
  <si>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</si>
  <si>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</si>
  <si>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</si>
  <si>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</si>
  <si>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</si>
  <si>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</si>
  <si>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</si>
  <si>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</si>
  <si>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</si>
  <si>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</si>
  <si>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</si>
  <si>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</si>
  <si>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</si>
  <si>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</si>
  <si>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</si>
  <si>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</si>
  <si>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</si>
  <si>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</si>
  <si>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</si>
  <si>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</si>
  <si>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</si>
  <si>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</si>
  <si>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</si>
  <si>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</si>
  <si>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</si>
  <si>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</si>
  <si>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</si>
  <si>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</si>
  <si>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</si>
  <si>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</si>
  <si>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</si>
  <si>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</si>
  <si>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</si>
  <si>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</si>
  <si>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</si>
  <si>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</si>
  <si>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</si>
  <si>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</si>
  <si>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</si>
  <si>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</si>
  <si>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</si>
  <si>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</si>
  <si>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</si>
  <si>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</si>
  <si>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</si>
  <si>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</si>
  <si>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</si>
  <si>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</si>
  <si>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</si>
  <si>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</si>
  <si>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</si>
  <si>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</si>
  <si>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</si>
  <si>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</si>
  <si>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</si>
  <si>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</si>
  <si>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</si>
  <si>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</si>
  <si>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</si>
  <si>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</si>
  <si>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</si>
  <si>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</si>
  <si>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</si>
  <si>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</si>
  <si>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</si>
  <si>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</si>
  <si>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</si>
  <si>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</si>
  <si>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</si>
  <si>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</si>
  <si>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</si>
  <si>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</si>
  <si>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</si>
  <si>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</si>
  <si>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</si>
  <si>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</si>
  <si>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</si>
  <si>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</si>
  <si>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</si>
  <si>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</si>
  <si>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</si>
  <si>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</si>
  <si>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</si>
  <si>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</si>
  <si>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</si>
  <si>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</si>
  <si>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</si>
  <si>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</si>
  <si>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</si>
  <si>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</si>
  <si>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</si>
  <si>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</si>
  <si>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</si>
  <si>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</si>
  <si>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</si>
  <si>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</si>
  <si>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</si>
  <si>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</si>
  <si>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</si>
  <si>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</si>
  <si>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</si>
  <si>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</si>
  <si>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</si>
  <si>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</si>
  <si>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</si>
  <si>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</si>
  <si>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</si>
  <si>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</si>
  <si>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</si>
  <si>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</si>
  <si>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</si>
  <si>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</si>
  <si>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</si>
  <si>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</si>
  <si>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</si>
  <si>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</si>
  <si>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</si>
  <si>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</si>
  <si>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</si>
  <si>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</si>
  <si>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</si>
  <si>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</si>
  <si>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</si>
  <si>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</si>
  <si>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</si>
  <si>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</si>
  <si>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</si>
  <si>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</si>
  <si>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</si>
  <si>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</si>
  <si>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</si>
  <si>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</si>
  <si>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</si>
  <si>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</si>
  <si>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</si>
  <si>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</si>
  <si>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</si>
  <si>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</si>
  <si>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</si>
  <si>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</si>
  <si>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</si>
  <si>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</si>
  <si>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</si>
  <si>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</si>
  <si>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</si>
  <si>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</si>
  <si>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</si>
  <si>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</si>
  <si>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</si>
  <si>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</si>
  <si>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</si>
  <si>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</si>
  <si>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</si>
  <si>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</si>
  <si>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</si>
  <si>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</si>
  <si>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</si>
  <si>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</si>
  <si>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</si>
  <si>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</si>
  <si>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</si>
  <si>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</si>
  <si>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</si>
  <si>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</si>
  <si>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</si>
  <si>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</si>
  <si>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</si>
  <si>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</si>
  <si>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</si>
  <si>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</si>
  <si>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</si>
  <si>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</si>
  <si>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</si>
  <si>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</si>
  <si>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</si>
  <si>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</si>
  <si>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</si>
  <si>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</si>
  <si>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</si>
  <si>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</si>
  <si>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</si>
  <si>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</si>
  <si>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</si>
  <si>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</si>
  <si>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</si>
  <si>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</si>
  <si>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</si>
  <si>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</si>
  <si>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</si>
  <si>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</si>
  <si>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</si>
  <si>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</si>
  <si>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</si>
  <si>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</si>
  <si>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</si>
  <si>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</si>
  <si>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</si>
  <si>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</si>
  <si>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</si>
  <si>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</si>
  <si>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</si>
  <si>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</si>
  <si>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</si>
  <si>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</si>
  <si>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</si>
  <si>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</si>
  <si>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</si>
  <si>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</si>
  <si>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</si>
  <si>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</si>
  <si>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</si>
  <si>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</si>
  <si>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</si>
  <si>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</si>
  <si>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</si>
  <si>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</si>
  <si>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</si>
  <si>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</si>
  <si>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</si>
  <si>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</si>
  <si>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</si>
  <si>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</si>
  <si>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</si>
  <si>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</si>
  <si>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</si>
  <si>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</si>
  <si>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</si>
  <si>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</si>
  <si>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</si>
  <si>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</si>
  <si>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</si>
  <si>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</si>
  <si>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</si>
  <si>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</si>
  <si>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</si>
  <si>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</si>
  <si>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</si>
  <si>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</si>
  <si>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</si>
  <si>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</si>
  <si>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</si>
  <si>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</si>
  <si>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</si>
  <si>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</si>
  <si>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</si>
  <si>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</si>
  <si>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</si>
  <si>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</si>
  <si>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</si>
  <si>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</si>
  <si>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</si>
  <si>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</si>
  <si>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</si>
  <si>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</si>
  <si>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</si>
  <si>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</si>
  <si>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</si>
  <si>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</si>
  <si>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</si>
  <si>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</si>
  <si>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</si>
  <si>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</si>
  <si>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</si>
  <si>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</si>
  <si>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</si>
  <si>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</si>
  <si>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</si>
  <si>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</si>
  <si>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</si>
  <si>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</si>
  <si>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</si>
  <si>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</si>
  <si>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</si>
  <si>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</si>
  <si>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</si>
  <si>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</si>
  <si>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</si>
  <si>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</si>
  <si>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</si>
  <si>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</si>
  <si>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</si>
  <si>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</si>
  <si>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</si>
  <si>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</si>
  <si>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</si>
  <si>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</si>
  <si>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</si>
  <si>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</si>
  <si>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</si>
  <si>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</si>
  <si>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</si>
  <si>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</si>
  <si>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</si>
  <si>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</si>
  <si>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</si>
  <si>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</si>
  <si>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</si>
  <si>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</si>
  <si>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</si>
  <si>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</si>
  <si>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</si>
  <si>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</si>
  <si>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</si>
  <si>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</si>
  <si>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</si>
  <si>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</si>
  <si>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</si>
  <si>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</si>
  <si>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</si>
  <si>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</si>
  <si>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</si>
  <si>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</si>
  <si>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</si>
  <si>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</si>
  <si>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</si>
  <si>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</si>
  <si>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</si>
  <si>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</si>
  <si>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</si>
  <si>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</si>
  <si>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</si>
  <si>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</si>
  <si>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</si>
  <si>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</si>
  <si>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</si>
  <si>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</si>
  <si>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</si>
  <si>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</si>
  <si>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</si>
  <si>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</si>
  <si>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</si>
  <si>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</si>
  <si>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</si>
  <si>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</si>
  <si>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</si>
  <si>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</si>
  <si>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</si>
  <si>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</si>
  <si>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</si>
  <si>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</si>
  <si>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</si>
  <si>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</si>
  <si>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</si>
  <si>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</si>
  <si>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</si>
  <si>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</si>
  <si>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</si>
  <si>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</si>
  <si>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</si>
  <si>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</si>
  <si>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</si>
  <si>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</si>
  <si>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</si>
  <si>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</si>
  <si>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</si>
  <si>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</si>
  <si>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</si>
  <si>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</si>
  <si>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</si>
  <si>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</si>
  <si>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</si>
  <si>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</si>
  <si>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</si>
  <si>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</si>
  <si>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</si>
  <si>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</si>
  <si>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</si>
  <si>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</si>
  <si>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</si>
  <si>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</si>
  <si>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</si>
  <si>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</si>
  <si>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</si>
  <si>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</si>
  <si>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</si>
  <si>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</si>
  <si>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</si>
  <si>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</si>
  <si>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</si>
  <si>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</si>
  <si>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</si>
  <si>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</si>
  <si>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</si>
  <si>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</si>
  <si>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</si>
  <si>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</si>
  <si>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</si>
  <si>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</si>
  <si>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</si>
  <si>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</si>
  <si>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</si>
  <si>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</si>
  <si>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</si>
  <si>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</si>
  <si>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</si>
  <si>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</si>
  <si>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</si>
  <si>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</si>
  <si>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</si>
  <si>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</si>
  <si>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</si>
  <si>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</si>
  <si>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</si>
  <si>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</si>
  <si>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</si>
  <si>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</si>
  <si>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</si>
  <si>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</si>
  <si>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</si>
  <si>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</si>
  <si>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</si>
  <si>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</si>
  <si>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</si>
  <si>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</si>
  <si>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</si>
  <si>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</si>
  <si>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</si>
  <si>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</si>
  <si>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</si>
  <si>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</si>
  <si>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</si>
  <si>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</si>
  <si>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</si>
  <si>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</si>
  <si>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</si>
  <si>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</si>
  <si>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</si>
  <si>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</si>
  <si>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</si>
  <si>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</si>
  <si>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</si>
  <si>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</si>
  <si>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</si>
  <si>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</si>
  <si>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</si>
  <si>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</si>
  <si>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</si>
  <si>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</si>
  <si>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</si>
  <si>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</si>
  <si>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</si>
  <si>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</si>
  <si>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</si>
  <si>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</si>
  <si>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</si>
  <si>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</si>
  <si>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</si>
  <si>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</si>
  <si>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</si>
  <si>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</si>
  <si>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</si>
  <si>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</si>
  <si>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</si>
  <si>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</si>
  <si>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</si>
  <si>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</si>
  <si>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</si>
  <si>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</si>
  <si>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</si>
  <si>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</si>
  <si>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</si>
  <si>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</si>
  <si>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</si>
  <si>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</si>
  <si>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</si>
  <si>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</si>
  <si>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</si>
  <si>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</si>
  <si>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</si>
  <si>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</si>
  <si>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</si>
  <si>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</si>
  <si>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</si>
  <si>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</si>
  <si>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</si>
  <si>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</si>
  <si>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</si>
  <si>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</si>
  <si>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</si>
  <si>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</si>
  <si>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</si>
  <si>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</si>
  <si>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</si>
  <si>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</si>
  <si>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</si>
  <si>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</si>
  <si>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</si>
  <si>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</si>
  <si>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</si>
  <si>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</si>
  <si>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</si>
  <si>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</si>
  <si>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</si>
  <si>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</si>
  <si>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</si>
  <si>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</si>
  <si>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</si>
  <si>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</si>
  <si>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</si>
  <si>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</si>
  <si>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</si>
  <si>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</si>
  <si>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</si>
  <si>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</si>
  <si>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</si>
  <si>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</si>
  <si>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</si>
  <si>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</si>
  <si>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</si>
  <si>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</si>
  <si>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</si>
  <si>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</si>
  <si>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</si>
  <si>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</si>
  <si>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</si>
  <si>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</si>
  <si>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</si>
  <si>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</si>
  <si>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</si>
  <si>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</si>
  <si>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</si>
  <si>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</si>
  <si>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</si>
  <si>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</si>
  <si>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</si>
  <si>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</si>
  <si>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</si>
  <si>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</si>
  <si>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</si>
  <si>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</si>
  <si>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</si>
  <si>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</si>
  <si>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</si>
  <si>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</si>
  <si>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</si>
  <si>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</si>
  <si>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</si>
  <si>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</si>
  <si>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</si>
  <si>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</si>
  <si>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</si>
  <si>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</si>
  <si>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</si>
  <si>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</si>
  <si>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</si>
  <si>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</si>
  <si>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</si>
  <si>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</si>
  <si>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</si>
  <si>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</si>
  <si>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</si>
  <si>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</si>
  <si>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</si>
  <si>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</si>
  <si>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</si>
  <si>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</si>
  <si>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</si>
  <si>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</si>
  <si>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</si>
  <si>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</si>
  <si>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</si>
  <si>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</si>
  <si>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</si>
  <si>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</si>
  <si>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</si>
  <si>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</si>
  <si>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</si>
  <si>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</si>
  <si>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</si>
  <si>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</si>
  <si>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</si>
  <si>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</si>
  <si>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</si>
  <si>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</si>
  <si>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</si>
  <si>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</si>
  <si>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</si>
  <si>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</si>
  <si>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</si>
  <si>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</si>
  <si>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</si>
  <si>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</si>
  <si>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</si>
  <si>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</si>
  <si>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</si>
  <si>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</si>
  <si>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</si>
  <si>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</si>
  <si>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</si>
  <si>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</si>
  <si>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</si>
  <si>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</si>
  <si>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</si>
  <si>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</si>
  <si>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</si>
  <si>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</si>
  <si>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</si>
  <si>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</si>
  <si>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</si>
  <si>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</si>
  <si>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</si>
  <si>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</si>
  <si>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</si>
  <si>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</si>
  <si>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</si>
  <si>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</si>
  <si>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</si>
  <si>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</si>
  <si>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</si>
  <si>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</si>
  <si>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</si>
  <si>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</si>
  <si>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</si>
  <si>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</si>
  <si>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</si>
  <si>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</si>
  <si>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</si>
  <si>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</si>
  <si>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</si>
  <si>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</si>
  <si>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</si>
  <si>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</si>
  <si>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</si>
  <si>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</si>
  <si>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</si>
  <si>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</si>
  <si>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</si>
  <si>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</si>
  <si>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</si>
  <si>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</si>
  <si>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</si>
  <si>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</si>
  <si>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</si>
  <si>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</si>
  <si>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</si>
  <si>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</si>
  <si>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</si>
  <si>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</si>
  <si>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</si>
  <si>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</si>
  <si>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</si>
  <si>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</si>
  <si>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</si>
  <si>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</si>
  <si>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</si>
  <si>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</si>
  <si>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</si>
  <si>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</si>
  <si>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</si>
  <si>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</si>
  <si>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</si>
  <si>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</si>
  <si>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</si>
  <si>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</si>
  <si>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</si>
  <si>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</si>
  <si>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</si>
  <si>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</si>
  <si>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</si>
  <si>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</si>
  <si>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</si>
  <si>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</si>
  <si>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</si>
  <si>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</si>
  <si>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</si>
  <si>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</si>
  <si>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</si>
  <si>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</si>
  <si>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</si>
  <si>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</si>
  <si>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</si>
  <si>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</si>
  <si>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</si>
  <si>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</si>
  <si>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</si>
  <si>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</si>
  <si>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</si>
  <si>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</si>
  <si>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</si>
  <si>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</si>
  <si>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</si>
  <si>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</si>
  <si>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</si>
  <si>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</si>
  <si>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</si>
  <si>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</si>
  <si>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</si>
  <si>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</si>
  <si>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</si>
  <si>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</si>
  <si>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</si>
  <si>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</si>
  <si>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</si>
  <si>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</si>
  <si>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</si>
  <si>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</si>
  <si>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</si>
  <si>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</si>
  <si>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</si>
  <si>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</si>
  <si>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</si>
  <si>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</si>
  <si>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</si>
  <si>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</si>
  <si>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</si>
  <si>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</si>
  <si>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</si>
  <si>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</si>
  <si>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</si>
  <si>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</si>
  <si>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</si>
  <si>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</si>
  <si>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</si>
  <si>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</si>
  <si>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</si>
  <si>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</si>
  <si>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</si>
  <si>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</si>
  <si>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</si>
  <si>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</si>
  <si>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</si>
  <si>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</si>
  <si>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</si>
  <si>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</si>
  <si>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</si>
  <si>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</si>
  <si>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</si>
  <si>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</si>
  <si>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</si>
  <si>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</si>
  <si>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</si>
  <si>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</si>
  <si>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</si>
  <si>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</si>
  <si>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</si>
  <si>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</si>
  <si>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</si>
  <si>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</si>
  <si>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</si>
  <si>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</si>
  <si>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</si>
  <si>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</si>
  <si>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</si>
  <si>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</si>
  <si>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</si>
  <si>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</si>
  <si>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</si>
  <si>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</si>
  <si>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</si>
  <si>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</si>
  <si>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</si>
  <si>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</si>
  <si>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</si>
  <si>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</si>
  <si>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</si>
  <si>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</si>
  <si>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</si>
  <si>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</si>
  <si>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</si>
  <si>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</si>
  <si>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</si>
  <si>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</si>
  <si>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</si>
  <si>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</si>
  <si>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</si>
  <si>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</si>
  <si>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</si>
  <si>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</si>
  <si>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</si>
  <si>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</si>
  <si>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</si>
  <si>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</si>
  <si>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</si>
  <si>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</si>
  <si>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</si>
  <si>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</si>
  <si>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</si>
  <si>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</si>
  <si>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</si>
  <si>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</si>
  <si>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</si>
  <si>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</si>
  <si>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</si>
  <si>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</si>
  <si>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</si>
  <si>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</si>
  <si>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</si>
  <si>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</si>
  <si>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</si>
  <si>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</si>
  <si>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</si>
  <si>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</si>
  <si>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</si>
  <si>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</si>
  <si>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</si>
  <si>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</si>
  <si>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</si>
  <si>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</si>
  <si>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</si>
  <si>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</si>
  <si>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</si>
  <si>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</si>
  <si>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</si>
  <si>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</si>
  <si>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</si>
  <si>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</si>
  <si>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</si>
  <si>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</si>
  <si>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</si>
  <si>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</si>
  <si>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</si>
  <si>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</si>
  <si>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</si>
  <si>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</si>
  <si>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</si>
  <si>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</si>
  <si>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</si>
  <si>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</si>
  <si>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</si>
  <si>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</si>
  <si>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</si>
  <si>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</si>
  <si>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</si>
  <si>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</si>
  <si>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</si>
  <si>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</si>
  <si>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</si>
  <si>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</si>
  <si>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</si>
  <si>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</si>
  <si>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</si>
  <si>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</si>
  <si>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</si>
  <si>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</si>
  <si>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</si>
  <si>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</si>
  <si>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</si>
  <si>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</si>
  <si>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</si>
  <si>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</si>
  <si>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</si>
  <si>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</si>
  <si>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</si>
  <si>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</si>
  <si>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</si>
  <si>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</si>
  <si>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</si>
  <si>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</si>
  <si>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</si>
  <si>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</si>
  <si>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</si>
  <si>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</si>
  <si>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</si>
  <si>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</si>
  <si>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</si>
  <si>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</si>
  <si>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</si>
  <si>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</si>
  <si>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</si>
  <si>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</si>
  <si>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</si>
  <si>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</si>
  <si>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</si>
  <si>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</si>
  <si>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</si>
  <si>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</si>
  <si>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</si>
  <si>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</si>
  <si>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</si>
  <si>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</si>
  <si>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</si>
  <si>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</si>
  <si>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</si>
  <si>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</si>
  <si>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</si>
  <si>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</si>
  <si>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</si>
  <si>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</si>
  <si>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</si>
  <si>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</si>
  <si>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</si>
  <si>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</si>
  <si>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</si>
  <si>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</si>
  <si>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</si>
  <si>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</si>
  <si>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</si>
  <si>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</si>
  <si>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</si>
  <si>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</si>
  <si>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</si>
  <si>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</si>
  <si>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</si>
  <si>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</si>
  <si>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</si>
  <si>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</si>
  <si>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</si>
  <si>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</si>
  <si>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</si>
  <si>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</si>
  <si>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</si>
  <si>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</si>
  <si>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</si>
  <si>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</si>
  <si>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</si>
  <si>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</si>
  <si>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</si>
  <si>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</si>
  <si>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</si>
  <si>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</si>
  <si>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</si>
  <si>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</si>
  <si>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</si>
  <si>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</si>
  <si>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</si>
  <si>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</si>
  <si>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</si>
  <si>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</si>
  <si>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</si>
  <si>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</si>
  <si>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</si>
  <si>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</si>
  <si>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</si>
  <si>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</si>
  <si>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</si>
  <si>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</si>
  <si>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</si>
  <si>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</si>
  <si>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</si>
  <si>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</si>
  <si>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</si>
  <si>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</si>
  <si>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</si>
  <si>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</si>
  <si>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</si>
  <si>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</si>
  <si>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</si>
  <si>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</si>
  <si>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</si>
  <si>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</si>
  <si>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</si>
  <si>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</si>
  <si>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</si>
  <si>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</si>
  <si>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</si>
  <si>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</si>
  <si>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</si>
  <si>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</si>
  <si>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</si>
  <si>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</si>
  <si>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</si>
  <si>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</si>
  <si>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</si>
  <si>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</si>
  <si>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</si>
  <si>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</si>
  <si>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</si>
  <si>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</si>
  <si>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</si>
  <si>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</si>
  <si>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</si>
  <si>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</si>
  <si>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</si>
  <si>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</si>
  <si>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</si>
  <si>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</si>
  <si>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</si>
  <si>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</si>
  <si>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</si>
  <si>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</si>
  <si>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</si>
  <si>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</si>
  <si>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</si>
  <si>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</si>
  <si>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</si>
  <si>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</si>
  <si>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</si>
  <si>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</si>
  <si>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</si>
  <si>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</si>
  <si>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</si>
  <si>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</si>
  <si>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</si>
  <si>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</si>
  <si>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</si>
  <si>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</si>
  <si>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</si>
  <si>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</si>
  <si>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</si>
  <si>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</si>
  <si>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</si>
  <si>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</si>
  <si>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</si>
  <si>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</si>
  <si>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</si>
  <si>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</si>
  <si>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</si>
  <si>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</si>
  <si>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</si>
  <si>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</si>
  <si>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</si>
  <si>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</si>
  <si>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</si>
  <si>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</si>
  <si>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</si>
  <si>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</si>
  <si>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</si>
  <si>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</si>
  <si>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</si>
  <si>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</si>
  <si>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</si>
  <si>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</si>
  <si>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</si>
  <si>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</si>
  <si>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</si>
  <si>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</si>
  <si>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</si>
  <si>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</si>
  <si>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</si>
  <si>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</si>
  <si>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</si>
  <si>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</si>
  <si>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</si>
  <si>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</si>
  <si>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</si>
  <si>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</si>
  <si>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</si>
  <si>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</si>
  <si>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</si>
  <si>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</si>
  <si>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</si>
  <si>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</si>
  <si>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</si>
  <si>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</si>
  <si>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</si>
  <si>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</si>
  <si>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</si>
  <si>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</si>
  <si>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</si>
  <si>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</si>
  <si>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</si>
  <si>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</si>
  <si>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</si>
  <si>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</si>
  <si>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</si>
  <si>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</si>
  <si>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</si>
  <si>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</si>
  <si>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</si>
  <si>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</si>
  <si>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</si>
  <si>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</si>
  <si>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</si>
  <si>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</si>
  <si>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</si>
  <si>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</si>
  <si>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</si>
  <si>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</si>
  <si>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</si>
  <si>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</si>
  <si>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</si>
  <si>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</si>
  <si>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</si>
  <si>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</si>
  <si>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</si>
  <si>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</si>
  <si>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</si>
  <si>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</si>
  <si>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</si>
  <si>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</si>
  <si>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</si>
  <si>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</si>
  <si>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</si>
  <si>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</si>
  <si>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</si>
  <si>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</si>
  <si>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</si>
  <si>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</si>
  <si>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</si>
  <si>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</si>
  <si>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</si>
  <si>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</si>
  <si>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</si>
  <si>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</si>
  <si>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</si>
  <si>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</si>
  <si>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</si>
  <si>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</si>
  <si>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</si>
  <si>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</si>
  <si>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</si>
  <si>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</si>
  <si>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</si>
  <si>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</si>
  <si>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</si>
  <si>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</si>
  <si>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</si>
  <si>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</si>
  <si>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</si>
  <si>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</si>
  <si>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</si>
  <si>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</si>
  <si>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</si>
  <si>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</si>
  <si>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</si>
  <si>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</si>
  <si>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</si>
  <si>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</si>
  <si>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</si>
  <si>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</si>
  <si>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</si>
  <si>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</si>
  <si>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</si>
  <si>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</si>
  <si>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</si>
  <si>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</si>
  <si>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</si>
  <si>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</si>
  <si>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</si>
  <si>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</si>
  <si>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</si>
  <si>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</si>
  <si>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</si>
  <si>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</si>
  <si>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</si>
  <si>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</si>
  <si>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</si>
  <si>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</si>
  <si>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</si>
  <si>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</si>
  <si>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</si>
  <si>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</si>
  <si>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</si>
  <si>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</si>
  <si>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</si>
  <si>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</si>
  <si>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</si>
  <si>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</si>
  <si>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</si>
  <si>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</si>
  <si>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</si>
  <si>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</si>
  <si>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</si>
  <si>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</si>
  <si>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</si>
  <si>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</si>
  <si>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</si>
  <si>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</si>
  <si>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</si>
  <si>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</si>
  <si>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</si>
  <si>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</si>
  <si>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</si>
  <si>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</si>
  <si>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</si>
  <si>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</si>
  <si>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</si>
  <si>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</si>
  <si>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</si>
  <si>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</si>
  <si>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</si>
  <si>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</si>
  <si>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</si>
  <si>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</si>
  <si>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</si>
  <si>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</si>
  <si>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</si>
  <si>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</si>
  <si>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</si>
  <si>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</si>
  <si>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</si>
  <si>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</si>
  <si>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</si>
  <si>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</si>
  <si>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</si>
  <si>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</si>
  <si>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</si>
  <si>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</si>
  <si>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</si>
  <si>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</si>
  <si>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</si>
  <si>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</si>
  <si>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</si>
  <si>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</si>
  <si>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</si>
  <si>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</si>
  <si>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</si>
  <si>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</si>
  <si>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</si>
  <si>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</si>
  <si>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</si>
  <si>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</si>
  <si>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</si>
  <si>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</si>
  <si>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</si>
  <si>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</si>
  <si>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</si>
  <si>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</si>
  <si>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</si>
  <si>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</si>
  <si>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</si>
  <si>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</si>
  <si>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</si>
  <si>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</si>
  <si>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</si>
  <si>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</si>
  <si>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</si>
  <si>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</si>
  <si>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</si>
  <si>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</si>
  <si>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</si>
  <si>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</si>
  <si>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</si>
  <si>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</si>
  <si>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</si>
  <si>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</si>
  <si>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</si>
  <si>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</si>
  <si>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</si>
  <si>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</si>
  <si>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</si>
  <si>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</si>
  <si>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</si>
  <si>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</si>
  <si>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</si>
  <si>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</si>
  <si>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</si>
  <si>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</si>
  <si>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</si>
  <si>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</si>
  <si>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</si>
  <si>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</si>
  <si>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</si>
  <si>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</si>
  <si>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</si>
  <si>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</si>
  <si>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</si>
  <si>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</si>
  <si>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</si>
  <si>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</si>
  <si>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</si>
  <si>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</si>
  <si>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</si>
  <si>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</si>
  <si>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</si>
  <si>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</si>
  <si>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</si>
  <si>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</si>
  <si>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</si>
  <si>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</si>
  <si>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</si>
  <si>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</si>
  <si>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</si>
  <si>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</si>
  <si>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</si>
  <si>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</si>
  <si>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</si>
  <si>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</si>
  <si>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</si>
  <si>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</si>
  <si>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</si>
  <si>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</si>
  <si>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</si>
  <si>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</si>
  <si>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</si>
  <si>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</si>
  <si>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</si>
  <si>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</si>
  <si>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</si>
  <si>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</si>
  <si>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</si>
  <si>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</si>
  <si>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</si>
  <si>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</si>
  <si>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</si>
  <si>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</si>
  <si>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</si>
  <si>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</si>
  <si>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</si>
  <si>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</si>
  <si>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</si>
  <si>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</si>
  <si>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</si>
  <si>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</si>
  <si>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</si>
  <si>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</si>
  <si>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</si>
  <si>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</si>
  <si>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</si>
  <si>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</si>
  <si>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</si>
  <si>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</si>
  <si>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</si>
  <si>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</si>
  <si>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</si>
  <si>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</si>
  <si>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</si>
  <si>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</si>
  <si>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</si>
  <si>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</si>
  <si>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</si>
  <si>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</si>
  <si>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</si>
  <si>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</si>
  <si>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</si>
  <si>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</si>
  <si>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</si>
  <si>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</si>
  <si>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</si>
  <si>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</si>
  <si>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</si>
  <si>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</si>
  <si>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</si>
  <si>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</si>
  <si>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</si>
  <si>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</si>
  <si>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</si>
  <si>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</si>
  <si>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</si>
  <si>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</si>
  <si>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</si>
  <si>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</si>
  <si>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</si>
  <si>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</si>
  <si>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</si>
  <si>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</si>
  <si>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</si>
  <si>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</si>
  <si>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</si>
  <si>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</si>
  <si>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</si>
  <si>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</si>
  <si>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</si>
  <si>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</si>
  <si>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</si>
  <si>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</si>
  <si>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</si>
  <si>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</si>
  <si>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</si>
  <si>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</si>
  <si>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</si>
  <si>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</si>
  <si>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</si>
  <si>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</si>
  <si>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</si>
  <si>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</si>
  <si>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</si>
  <si>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</si>
  <si>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</si>
  <si>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</si>
  <si>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</si>
  <si>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</si>
  <si>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</si>
  <si>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</si>
  <si>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</si>
  <si>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</si>
  <si>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</si>
  <si>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</si>
  <si>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</si>
  <si>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</si>
  <si>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</si>
  <si>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</si>
  <si>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</si>
  <si>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</si>
  <si>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</si>
  <si>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</si>
  <si>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</si>
  <si>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</si>
  <si>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</si>
  <si>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</si>
  <si>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</si>
  <si>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</si>
  <si>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</si>
  <si>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</si>
  <si>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</si>
  <si>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</si>
  <si>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</si>
  <si>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</si>
  <si>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</si>
  <si>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</si>
  <si>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</si>
  <si>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</si>
  <si>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</si>
  <si>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</si>
  <si>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</si>
  <si>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</si>
  <si>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</si>
  <si>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</si>
  <si>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</si>
  <si>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</si>
  <si>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</si>
  <si>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</si>
  <si>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</si>
  <si>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</si>
  <si>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</si>
  <si>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</si>
  <si>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</si>
  <si>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</si>
  <si>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</si>
  <si>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</si>
  <si>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</si>
  <si>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</si>
  <si>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</si>
  <si>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</si>
  <si>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</si>
  <si>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</si>
  <si>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</si>
  <si>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</si>
  <si>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</si>
  <si>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</si>
  <si>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</si>
  <si>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</si>
  <si>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</si>
  <si>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</si>
  <si>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</si>
  <si>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</si>
  <si>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</si>
  <si>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</si>
  <si>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</si>
  <si>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</si>
  <si>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</si>
  <si>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</si>
  <si>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</si>
  <si>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</si>
  <si>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</si>
  <si>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</si>
  <si>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</si>
  <si>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</si>
  <si>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</si>
  <si>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</si>
  <si>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</si>
  <si>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</si>
  <si>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</si>
  <si>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</si>
  <si>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</si>
  <si>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</si>
  <si>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</si>
  <si>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</si>
  <si>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</si>
  <si>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</si>
  <si>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</si>
  <si>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</si>
  <si>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</si>
  <si>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</si>
  <si>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</si>
  <si>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</si>
  <si>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</si>
  <si>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</si>
  <si>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</si>
  <si>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</si>
  <si>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</si>
  <si>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</si>
  <si>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</si>
  <si>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</si>
  <si>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</si>
  <si>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</si>
  <si>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</si>
  <si>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</si>
  <si>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</si>
  <si>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</si>
  <si>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</si>
  <si>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</si>
  <si>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</si>
  <si>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</si>
  <si>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</si>
  <si>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</si>
  <si>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</si>
  <si>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</si>
  <si>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</si>
  <si>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</si>
  <si>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</si>
  <si>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</si>
  <si>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</si>
  <si>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</si>
  <si>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</si>
  <si>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</si>
  <si>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</si>
  <si>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</si>
  <si>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</si>
  <si>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</si>
  <si>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</si>
  <si>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</si>
  <si>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</si>
  <si>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</si>
  <si>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</si>
  <si>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</si>
  <si>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</si>
  <si>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</si>
  <si>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</si>
  <si>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</si>
  <si>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</si>
  <si>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</si>
  <si>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</si>
  <si>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</si>
  <si>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</si>
  <si>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</si>
  <si>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</si>
  <si>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</si>
  <si>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</si>
  <si>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</si>
  <si>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</si>
  <si>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</si>
  <si>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</si>
  <si>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</si>
  <si>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</si>
  <si>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</si>
  <si>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</si>
  <si>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</si>
  <si>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</si>
  <si>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</si>
  <si>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</si>
  <si>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</si>
  <si>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</si>
  <si>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</si>
  <si>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</si>
  <si>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</si>
  <si>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</si>
  <si>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</si>
  <si>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</si>
  <si>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</si>
  <si>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</si>
  <si>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</si>
  <si>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</si>
  <si>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</si>
  <si>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</si>
  <si>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</si>
  <si>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</si>
  <si>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</si>
  <si>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</si>
  <si>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</si>
  <si>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</si>
  <si>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</si>
  <si>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</si>
  <si>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</si>
  <si>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</si>
  <si>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</si>
  <si>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</si>
  <si>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</si>
  <si>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</si>
  <si>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</si>
  <si>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</si>
  <si>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</si>
  <si>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</si>
  <si>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</si>
  <si>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</si>
  <si>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</si>
  <si>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</si>
  <si>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</si>
  <si>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</si>
  <si>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</si>
  <si>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</si>
  <si>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</si>
  <si>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</si>
  <si>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</si>
  <si>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</si>
  <si>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</si>
  <si>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</si>
  <si>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</si>
  <si>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</si>
  <si>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</si>
  <si>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</si>
  <si>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</si>
  <si>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</si>
  <si>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</si>
  <si>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</si>
  <si>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</si>
  <si>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</si>
  <si>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</si>
  <si>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</si>
  <si>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</si>
  <si>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</si>
  <si>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</si>
  <si>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</si>
  <si>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</si>
  <si>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</si>
  <si>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</si>
  <si>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</si>
  <si>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</si>
  <si>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</si>
  <si>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</si>
  <si>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</si>
  <si>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</si>
  <si>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</si>
  <si>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</si>
  <si>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</si>
  <si>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</si>
  <si>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</si>
  <si>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</si>
  <si>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</si>
  <si>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</si>
  <si>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</si>
  <si>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</si>
  <si>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</si>
  <si>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</si>
  <si>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</si>
  <si>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</si>
  <si>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</si>
  <si>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</si>
  <si>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</si>
  <si>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</si>
  <si>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</si>
  <si>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</si>
  <si>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</si>
  <si>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</si>
  <si>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</si>
  <si>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</si>
  <si>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</si>
  <si>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</si>
  <si>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</si>
  <si>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</si>
  <si>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</si>
  <si>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</si>
  <si>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</si>
  <si>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</si>
  <si>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</si>
  <si>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</si>
  <si>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</si>
  <si>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</si>
  <si>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</si>
  <si>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</si>
  <si>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</si>
  <si>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</si>
  <si>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</si>
  <si>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</si>
  <si>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</si>
  <si>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</si>
  <si>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</si>
  <si>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</si>
  <si>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</si>
  <si>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</si>
  <si>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</si>
  <si>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</si>
  <si>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</si>
  <si>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</si>
  <si>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</si>
  <si>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</si>
  <si>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</si>
  <si>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</si>
  <si>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</si>
  <si>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</si>
  <si>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</si>
  <si>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</si>
  <si>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</si>
  <si>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</si>
  <si>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</si>
  <si>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</si>
  <si>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</si>
  <si>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</si>
  <si>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</si>
  <si>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</si>
  <si>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</si>
  <si>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</si>
  <si>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</si>
  <si>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</si>
  <si>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</si>
  <si>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</si>
  <si>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</si>
  <si>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</si>
  <si>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</si>
  <si>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</si>
  <si>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</si>
  <si>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</si>
  <si>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</si>
  <si>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</si>
  <si>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</si>
  <si>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</si>
  <si>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</si>
  <si>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</si>
  <si>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</si>
  <si>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</si>
  <si>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</si>
  <si>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</si>
  <si>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</si>
  <si>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</si>
  <si>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</si>
  <si>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</si>
  <si>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</si>
  <si>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</si>
  <si>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</si>
  <si>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</si>
  <si>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</si>
  <si>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</si>
  <si>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</si>
  <si>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</si>
  <si>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</si>
  <si>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</si>
  <si>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</si>
  <si>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</si>
  <si>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</si>
  <si>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</si>
  <si>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</si>
  <si>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</si>
  <si>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</si>
  <si>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</si>
  <si>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</si>
  <si>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</si>
  <si>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</si>
  <si>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</si>
  <si>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</si>
  <si>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</si>
  <si>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</si>
  <si>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</si>
  <si>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</si>
  <si>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</si>
  <si>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</si>
  <si>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</si>
  <si>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</si>
  <si>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</si>
  <si>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</si>
  <si>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</si>
  <si>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</si>
  <si>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</si>
  <si>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</si>
  <si>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</si>
  <si>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</si>
  <si>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</si>
  <si>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</si>
  <si>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</si>
  <si>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</si>
  <si>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</si>
  <si>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</si>
  <si>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</si>
  <si>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</si>
  <si>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</si>
  <si>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</si>
  <si>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</si>
  <si>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</si>
  <si>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</si>
  <si>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</si>
  <si>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</si>
  <si>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</si>
  <si>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</si>
  <si>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</si>
  <si>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</si>
  <si>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</si>
  <si>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</si>
  <si>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</si>
  <si>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</si>
  <si>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</si>
  <si>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</si>
  <si>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</si>
  <si>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</si>
  <si>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</si>
  <si>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</si>
  <si>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</si>
  <si>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</si>
  <si>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</si>
  <si>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</si>
  <si>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</si>
  <si>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</si>
  <si>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</si>
  <si>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</si>
  <si>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</si>
  <si>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</si>
  <si>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</si>
  <si>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</si>
  <si>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</si>
  <si>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</si>
  <si>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</si>
  <si>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</si>
  <si>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</si>
  <si>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</si>
  <si>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</si>
  <si>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</si>
  <si>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</si>
  <si>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</si>
  <si>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</si>
  <si>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</si>
  <si>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</si>
  <si>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</si>
  <si>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</si>
  <si>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</si>
  <si>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</si>
  <si>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</si>
  <si>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</si>
  <si>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</si>
  <si>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</si>
  <si>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</si>
  <si>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</si>
  <si>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</si>
  <si>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</si>
  <si>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</si>
  <si>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</si>
  <si>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</si>
  <si>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</si>
  <si>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</si>
  <si>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</si>
  <si>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</si>
  <si>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</si>
  <si>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</si>
  <si>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</si>
  <si>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</si>
  <si>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</si>
  <si>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</si>
  <si>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</si>
  <si>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</si>
  <si>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</si>
  <si>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</si>
  <si>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</si>
  <si>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</si>
  <si>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</si>
  <si>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</si>
  <si>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</si>
  <si>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</si>
  <si>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</si>
  <si>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</si>
  <si>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</si>
  <si>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</si>
  <si>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</si>
  <si>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</si>
  <si>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</si>
  <si>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</si>
  <si>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</si>
  <si>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</si>
  <si>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</si>
  <si>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</si>
  <si>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</si>
  <si>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</si>
  <si>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</si>
  <si>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</si>
  <si>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</si>
  <si>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</si>
  <si>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</si>
  <si>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</si>
  <si>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</si>
  <si>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</si>
  <si>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</si>
  <si>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</si>
  <si>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</si>
  <si>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</si>
  <si>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</si>
  <si>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</si>
  <si>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</si>
  <si>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</si>
  <si>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</si>
  <si>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</si>
  <si>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</si>
  <si>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</si>
  <si>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</si>
  <si>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</si>
  <si>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</si>
  <si>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</si>
  <si>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</si>
  <si>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</si>
  <si>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</si>
  <si>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</si>
  <si>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</si>
  <si>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</si>
  <si>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</si>
  <si>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</si>
  <si>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</si>
  <si>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</si>
  <si>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</si>
  <si>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</si>
  <si>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</si>
  <si>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</si>
  <si>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</si>
  <si>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</si>
  <si>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</si>
  <si>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</si>
  <si>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</si>
  <si>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</si>
  <si>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</si>
  <si>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</si>
  <si>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</si>
  <si>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</si>
  <si>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</si>
  <si>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</si>
  <si>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</si>
  <si>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</si>
  <si>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</si>
  <si>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</si>
  <si>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</si>
  <si>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</si>
  <si>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</si>
  <si>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</si>
  <si>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</si>
  <si>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</si>
  <si>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</si>
  <si>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</si>
  <si>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</si>
  <si>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</si>
  <si>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</si>
  <si>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</si>
  <si>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</si>
  <si>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</si>
  <si>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</si>
  <si>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</si>
  <si>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</si>
  <si>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</si>
  <si>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</si>
  <si>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</si>
  <si>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</si>
  <si>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</si>
  <si>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</si>
  <si>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</si>
  <si>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</si>
  <si>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</si>
  <si>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</si>
  <si>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</si>
  <si>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</si>
  <si>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</si>
  <si>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</si>
  <si>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</si>
  <si>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</si>
  <si>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</si>
  <si>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</si>
  <si>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</si>
  <si>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</si>
  <si>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</si>
  <si>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</si>
  <si>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</si>
  <si>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</si>
  <si>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</si>
  <si>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</si>
  <si>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</si>
  <si>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</si>
  <si>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</si>
  <si>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</si>
  <si>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</si>
  <si>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</si>
  <si>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</si>
  <si>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</si>
  <si>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</si>
  <si>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</si>
  <si>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</si>
  <si>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</si>
  <si>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</si>
  <si>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</si>
  <si>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</si>
  <si>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</si>
  <si>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</si>
  <si>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</si>
  <si>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</si>
  <si>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</si>
  <si>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</si>
  <si>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</si>
  <si>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</si>
  <si>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</si>
  <si>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</si>
  <si>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</si>
  <si>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</si>
  <si>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</si>
  <si>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</si>
  <si>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</si>
  <si>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</si>
  <si>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</si>
  <si>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</si>
  <si>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</si>
  <si>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</si>
  <si>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</si>
  <si>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</si>
  <si>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</si>
  <si>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</si>
  <si>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</si>
  <si>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</si>
  <si>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</si>
  <si>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</si>
  <si>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</si>
  <si>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</si>
  <si>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</si>
  <si>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</si>
  <si>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</si>
  <si>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</si>
  <si>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</si>
  <si>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</si>
  <si>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</si>
  <si>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</si>
  <si>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</si>
  <si>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</si>
  <si>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</si>
  <si>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</si>
  <si>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</si>
  <si>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</si>
  <si>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</si>
  <si>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</si>
  <si>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</si>
  <si>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</si>
  <si>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</si>
  <si>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</si>
  <si>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</si>
  <si>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</si>
  <si>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</si>
  <si>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</si>
  <si>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</si>
  <si>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</si>
  <si>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</si>
  <si>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</si>
  <si>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</si>
  <si>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</si>
  <si>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</si>
  <si>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</si>
  <si>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</si>
  <si>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</si>
  <si>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</si>
  <si>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</si>
  <si>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</si>
  <si>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</si>
  <si>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</si>
  <si>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</si>
  <si>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</si>
  <si>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</si>
  <si>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</si>
  <si>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</si>
  <si>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</si>
  <si>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</si>
  <si>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</si>
  <si>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</si>
  <si>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</si>
  <si>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</si>
  <si>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</si>
  <si>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</si>
  <si>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</si>
  <si>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</si>
  <si>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</si>
  <si>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</si>
  <si>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</si>
  <si>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</si>
  <si>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</si>
  <si>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</si>
  <si>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</si>
  <si>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</si>
  <si>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</si>
  <si>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</si>
  <si>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</si>
  <si>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</si>
  <si>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</si>
  <si>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</si>
  <si>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</si>
  <si>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</si>
  <si>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</si>
  <si>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</si>
  <si>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</si>
  <si>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</si>
  <si>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</si>
  <si>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</si>
  <si>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</si>
  <si>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</si>
  <si>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</si>
  <si>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</si>
  <si>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</si>
  <si>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</si>
  <si>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</si>
  <si>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</si>
  <si>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</si>
  <si>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</si>
  <si>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</si>
  <si>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</si>
  <si>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</si>
  <si>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</si>
  <si>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</si>
  <si>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</si>
  <si>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</si>
  <si>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</si>
  <si>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</si>
  <si>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</si>
  <si>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</si>
  <si>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</si>
  <si>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</si>
  <si>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</si>
  <si>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</si>
  <si>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</si>
  <si>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</si>
  <si>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</si>
  <si>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</si>
  <si>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</si>
  <si>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</si>
  <si>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</si>
  <si>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</si>
  <si>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</si>
  <si>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</si>
  <si>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</si>
  <si>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</si>
  <si>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</si>
  <si>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</si>
  <si>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</si>
  <si>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</si>
  <si>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</si>
  <si>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</si>
  <si>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</si>
  <si>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</si>
  <si>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</si>
  <si>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</si>
  <si>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</si>
  <si>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</si>
  <si>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</si>
  <si>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</si>
  <si>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</si>
  <si>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</si>
  <si>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</si>
  <si>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</si>
  <si>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</si>
  <si>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</si>
  <si>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</si>
  <si>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</si>
  <si>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</si>
  <si>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</si>
  <si>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</si>
  <si>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</si>
  <si>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</si>
  <si>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</si>
  <si>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</si>
  <si>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</si>
  <si>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</si>
  <si>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</si>
  <si>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</si>
  <si>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</si>
  <si>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</si>
  <si>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</si>
  <si>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</si>
  <si>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</si>
  <si>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</si>
  <si>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</si>
  <si>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</si>
  <si>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</si>
  <si>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</si>
  <si>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</si>
  <si>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</si>
  <si>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</si>
  <si>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</si>
  <si>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</si>
  <si>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</si>
  <si>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</si>
  <si>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</si>
  <si>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</si>
  <si>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</si>
  <si>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</si>
  <si>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</si>
  <si>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</si>
  <si>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</si>
  <si>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</si>
  <si>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</si>
  <si>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</si>
  <si>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</si>
  <si>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</si>
  <si>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</si>
  <si>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</si>
  <si>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</si>
  <si>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</si>
  <si>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</si>
  <si>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</si>
  <si>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</si>
  <si>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</si>
  <si>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</si>
  <si>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</si>
  <si>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</si>
  <si>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</si>
  <si>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</si>
  <si>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</si>
  <si>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</si>
  <si>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</si>
  <si>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</si>
  <si>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</si>
  <si>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</si>
  <si>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</si>
  <si>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</si>
  <si>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</si>
  <si>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</si>
  <si>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</si>
  <si>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</si>
  <si>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</si>
  <si>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</si>
  <si>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</si>
  <si>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</si>
  <si>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</si>
  <si>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</si>
  <si>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</si>
  <si>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</si>
  <si>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</si>
  <si>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</si>
  <si>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</si>
  <si>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</si>
  <si>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</si>
  <si>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</si>
  <si>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</si>
  <si>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</si>
  <si>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</si>
  <si>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</si>
  <si>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</si>
  <si>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</si>
  <si>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</si>
  <si>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</si>
  <si>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</si>
  <si>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</si>
  <si>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</si>
  <si>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</si>
  <si>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</si>
  <si>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</si>
  <si>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</si>
  <si>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</si>
  <si>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</si>
  <si>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</si>
  <si>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</si>
  <si>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</si>
  <si>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</si>
  <si>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</si>
  <si>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</si>
  <si>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</si>
  <si>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</si>
  <si>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</si>
  <si>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</si>
  <si>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</si>
  <si>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</si>
  <si>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</si>
  <si>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</si>
  <si>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</si>
  <si>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</si>
  <si>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</si>
  <si>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</si>
  <si>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</si>
  <si>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</si>
  <si>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</si>
  <si>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</si>
  <si>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</si>
  <si>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</si>
  <si>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</si>
  <si>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</si>
  <si>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</si>
  <si>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</si>
  <si>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</si>
  <si>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</si>
  <si>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</si>
  <si>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</si>
  <si>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</si>
  <si>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</si>
  <si>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</si>
  <si>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</si>
  <si>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</si>
  <si>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</si>
  <si>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</si>
  <si>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</si>
  <si>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</si>
  <si>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</si>
  <si>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</si>
  <si>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</si>
  <si>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</si>
  <si>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</si>
  <si>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</si>
  <si>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</si>
  <si>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</si>
  <si>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</si>
  <si>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</si>
  <si>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</si>
  <si>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</si>
  <si>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</si>
  <si>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</si>
  <si>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</si>
  <si>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</si>
  <si>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</si>
  <si>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</si>
  <si>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</si>
  <si>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</si>
  <si>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</si>
  <si>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</si>
  <si>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</si>
  <si>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</si>
  <si>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</si>
  <si>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</si>
  <si>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</si>
  <si>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</si>
  <si>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</si>
  <si>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</si>
  <si>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</si>
  <si>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</si>
  <si>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</si>
  <si>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</si>
  <si>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</si>
  <si>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</si>
  <si>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</si>
  <si>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</si>
  <si>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</si>
  <si>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</si>
  <si>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</si>
  <si>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</si>
  <si>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</si>
  <si>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</si>
  <si>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</si>
  <si>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</si>
  <si>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</si>
  <si>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</si>
  <si>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</si>
  <si>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</si>
  <si>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</si>
  <si>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</si>
  <si>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</si>
  <si>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</si>
  <si>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</si>
  <si>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</si>
  <si>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</si>
  <si>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</si>
  <si>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</si>
  <si>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</si>
  <si>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</si>
  <si>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</si>
  <si>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</si>
  <si>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</si>
  <si>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</si>
  <si>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</si>
  <si>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</si>
  <si>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</si>
  <si>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</si>
  <si>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</si>
  <si>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</si>
  <si>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</si>
  <si>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</si>
  <si>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</si>
  <si>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</si>
  <si>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</si>
  <si>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</si>
  <si>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</si>
  <si>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</si>
  <si>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</si>
  <si>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</si>
  <si>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</si>
  <si>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</si>
  <si>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</si>
  <si>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</si>
  <si>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</si>
  <si>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</si>
  <si>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</si>
  <si>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</si>
  <si>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</si>
  <si>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</si>
  <si>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</si>
  <si>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</si>
  <si>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</si>
  <si>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</si>
  <si>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</si>
  <si>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</si>
  <si>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</si>
  <si>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</si>
  <si>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</si>
  <si>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</si>
  <si>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</si>
  <si>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</si>
  <si>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</si>
  <si>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</si>
  <si>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</si>
  <si>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</si>
  <si>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</si>
  <si>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</si>
  <si>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</si>
  <si>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</si>
  <si>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</si>
  <si>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</si>
  <si>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</si>
  <si>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</si>
  <si>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</si>
  <si>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</si>
  <si>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</si>
  <si>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</si>
  <si>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</si>
  <si>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</si>
  <si>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</si>
  <si>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</si>
  <si>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</si>
  <si>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</si>
  <si>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</si>
  <si>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</si>
  <si>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</si>
  <si>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</si>
  <si>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</si>
  <si>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</si>
  <si>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</si>
  <si>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</si>
  <si>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</si>
  <si>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</si>
  <si>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</si>
  <si>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</si>
  <si>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</si>
  <si>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</si>
  <si>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</si>
  <si>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</si>
  <si>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</si>
  <si>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</si>
  <si>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</si>
  <si>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</si>
  <si>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</si>
  <si>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</si>
  <si>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</si>
  <si>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</si>
  <si>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</si>
  <si>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</si>
  <si>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</si>
  <si>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</si>
  <si>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</si>
  <si>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</si>
  <si>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</si>
  <si>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</si>
  <si>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</si>
  <si>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</si>
  <si>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</si>
  <si>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</si>
  <si>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</si>
  <si>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</si>
  <si>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</si>
  <si>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</si>
  <si>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</si>
  <si>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</si>
  <si>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</si>
  <si>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</si>
  <si>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</si>
  <si>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</si>
  <si>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</si>
  <si>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</si>
  <si>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</si>
  <si>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</si>
  <si>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</si>
  <si>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</si>
  <si>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</si>
  <si>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</si>
  <si>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</si>
  <si>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</si>
  <si>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</si>
  <si>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</si>
  <si>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</si>
  <si>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</si>
  <si>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</si>
  <si>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</si>
  <si>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</si>
  <si>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</si>
  <si>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</si>
  <si>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</si>
  <si>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</si>
  <si>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</si>
  <si>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</si>
  <si>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</si>
  <si>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</si>
  <si>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</si>
  <si>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</si>
  <si>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</si>
  <si>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</si>
  <si>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</si>
  <si>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</si>
  <si>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</si>
  <si>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</si>
  <si>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</si>
  <si>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</si>
  <si>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</si>
  <si>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</si>
  <si>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</si>
  <si>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</si>
  <si>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</si>
  <si>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</si>
  <si>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</si>
  <si>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</si>
  <si>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</si>
  <si>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</si>
  <si>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</si>
  <si>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</si>
  <si>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</si>
  <si>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</si>
  <si>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</si>
  <si>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</si>
  <si>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</si>
  <si>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</si>
  <si>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</si>
  <si>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</si>
  <si>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</si>
  <si>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</si>
  <si>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</si>
  <si>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</si>
  <si>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</si>
  <si>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</si>
  <si>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</si>
  <si>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</si>
  <si>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</si>
  <si>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</si>
  <si>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</si>
  <si>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</si>
  <si>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</si>
  <si>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</si>
  <si>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</si>
  <si>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</si>
  <si>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</si>
  <si>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</si>
  <si>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</si>
  <si>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</si>
  <si>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</si>
  <si>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</si>
  <si>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</si>
  <si>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</si>
  <si>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</si>
  <si>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</si>
  <si>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</si>
  <si>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</si>
  <si>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</si>
  <si>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</si>
  <si>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</si>
  <si>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</si>
  <si>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</si>
  <si>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</si>
  <si>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</si>
  <si>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</si>
  <si>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</si>
  <si>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</si>
  <si>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</si>
  <si>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</si>
  <si>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</si>
  <si>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</si>
  <si>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</si>
  <si>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</si>
  <si>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</si>
  <si>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</si>
  <si>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</si>
  <si>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</si>
  <si>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</si>
  <si>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</si>
  <si>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</si>
  <si>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</si>
  <si>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</si>
  <si>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</si>
  <si>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</si>
  <si>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</si>
  <si>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</si>
  <si>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</si>
  <si>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</si>
  <si>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</si>
  <si>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</si>
  <si>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</si>
  <si>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</si>
  <si>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</si>
  <si>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</si>
  <si>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</si>
  <si>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</si>
  <si>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</si>
  <si>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</si>
  <si>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</si>
  <si>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</si>
  <si>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</si>
  <si>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</si>
  <si>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</si>
  <si>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</si>
  <si>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</si>
  <si>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</si>
  <si>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</si>
  <si>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</si>
  <si>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</si>
  <si>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</si>
  <si>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</si>
  <si>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</si>
  <si>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</si>
  <si>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</si>
  <si>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</si>
  <si>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</si>
  <si>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</si>
  <si>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</si>
  <si>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</si>
  <si>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</si>
  <si>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</si>
  <si>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</si>
  <si>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</si>
  <si>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</si>
  <si>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</si>
  <si>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</si>
  <si>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</si>
  <si>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</si>
  <si>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</si>
  <si>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</si>
  <si>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</si>
  <si>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</si>
  <si>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</si>
  <si>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</si>
  <si>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</si>
  <si>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</si>
  <si>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</si>
  <si>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</si>
  <si>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</si>
  <si>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</si>
  <si>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</si>
  <si>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</si>
  <si>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</si>
  <si>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</si>
  <si>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</si>
  <si>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</si>
  <si>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</si>
  <si>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</si>
  <si>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</si>
  <si>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</si>
  <si>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</si>
  <si>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</si>
  <si>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</si>
  <si>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</si>
  <si>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</si>
  <si>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</si>
  <si>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</si>
  <si>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</si>
  <si>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</si>
  <si>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</si>
  <si>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</si>
  <si>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</si>
  <si>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</si>
  <si>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</si>
  <si>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</si>
  <si>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</si>
  <si>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</si>
  <si>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</si>
  <si>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</si>
  <si>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</si>
  <si>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</si>
  <si>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</si>
  <si>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</si>
  <si>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</si>
  <si>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</si>
  <si>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</si>
  <si>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</si>
  <si>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</si>
  <si>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</si>
  <si>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</si>
  <si>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</si>
  <si>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</si>
  <si>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</si>
  <si>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</si>
  <si>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</si>
  <si>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</si>
  <si>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</si>
  <si>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</si>
  <si>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</si>
  <si>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</si>
  <si>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</si>
  <si>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</si>
  <si>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</si>
  <si>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</si>
  <si>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</si>
  <si>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</si>
  <si>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</si>
  <si>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</si>
  <si>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</si>
  <si>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</si>
  <si>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</si>
  <si>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</si>
  <si>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</si>
  <si>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</si>
  <si>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</si>
  <si>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</si>
  <si>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</si>
  <si>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</si>
  <si>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</si>
  <si>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</si>
  <si>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</si>
  <si>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</si>
  <si>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</si>
  <si>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</si>
  <si>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</si>
  <si>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</si>
  <si>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</si>
  <si>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</si>
  <si>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</si>
  <si>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</si>
  <si>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</si>
  <si>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</si>
  <si>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</si>
  <si>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</si>
  <si>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</si>
  <si>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</si>
  <si>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</si>
  <si>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</si>
  <si>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</si>
  <si>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</si>
  <si>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</si>
  <si>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</si>
  <si>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</si>
  <si>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</si>
  <si>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</si>
  <si>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</si>
  <si>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</si>
  <si>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</si>
  <si>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</si>
  <si>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</si>
  <si>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</si>
  <si>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</si>
  <si>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</si>
  <si>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</si>
  <si>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</si>
  <si>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</si>
  <si>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</si>
  <si>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</si>
  <si>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</si>
  <si>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</si>
  <si>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</si>
  <si>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</si>
  <si>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</si>
  <si>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</si>
  <si>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</si>
  <si>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</si>
  <si>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</si>
  <si>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</si>
  <si>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</si>
  <si>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</si>
  <si>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</si>
  <si>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</si>
  <si>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</si>
  <si>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</si>
  <si>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</si>
  <si>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</si>
  <si>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</si>
  <si>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</si>
  <si>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</si>
  <si>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</si>
  <si>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</si>
  <si>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</si>
  <si>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</si>
  <si>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</si>
  <si>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</si>
  <si>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</si>
  <si>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</si>
  <si>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</si>
  <si>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</si>
  <si>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</si>
  <si>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</si>
  <si>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</si>
  <si>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</si>
  <si>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</si>
  <si>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</si>
  <si>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</si>
  <si>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</si>
  <si>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</si>
  <si>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</si>
  <si>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</si>
  <si>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</si>
  <si>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</si>
  <si>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</si>
  <si>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</si>
  <si>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</si>
  <si>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</si>
  <si>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</si>
  <si>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</si>
  <si>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</si>
  <si>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</si>
  <si>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</si>
  <si>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</si>
  <si>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</si>
  <si>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</si>
  <si>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</si>
  <si>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</si>
  <si>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</si>
  <si>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</si>
  <si>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</si>
  <si>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</si>
  <si>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</si>
  <si>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</si>
  <si>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</si>
  <si>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</si>
  <si>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</si>
  <si>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</si>
  <si>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</si>
  <si>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</si>
  <si>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</si>
  <si>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</si>
  <si>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</si>
  <si>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</si>
  <si>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</si>
  <si>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</si>
  <si>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</si>
  <si>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</si>
  <si>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</si>
  <si>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</si>
  <si>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</si>
  <si>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</si>
  <si>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</si>
  <si>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</si>
  <si>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</si>
  <si>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</si>
  <si>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</si>
  <si>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</si>
  <si>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</si>
  <si>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</si>
  <si>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</si>
  <si>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</si>
  <si>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</si>
  <si>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</si>
  <si>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</si>
  <si>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</si>
  <si>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</si>
  <si>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</si>
  <si>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</si>
  <si>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</si>
  <si>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</si>
  <si>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</si>
  <si>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</si>
  <si>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</si>
  <si>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</si>
  <si>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</si>
  <si>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</si>
  <si>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</si>
  <si>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</si>
  <si>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</si>
  <si>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</si>
  <si>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</si>
  <si>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</si>
  <si>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</si>
  <si>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</si>
  <si>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</si>
  <si>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</si>
  <si>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</si>
  <si>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</si>
  <si>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</si>
  <si>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</si>
  <si>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</si>
  <si>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</si>
  <si>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</si>
  <si>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</si>
  <si>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</si>
  <si>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</si>
  <si>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</si>
  <si>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</si>
  <si>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</si>
  <si>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</si>
  <si>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</si>
  <si>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</si>
  <si>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</si>
  <si>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</si>
  <si>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</si>
  <si>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</si>
  <si>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</si>
  <si>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</si>
  <si>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</si>
  <si>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</si>
  <si>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</si>
  <si>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</si>
  <si>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</si>
  <si>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</si>
  <si>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</si>
  <si>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</si>
  <si>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</si>
  <si>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</si>
  <si>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</si>
  <si>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</si>
  <si>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</si>
  <si>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</si>
  <si>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</si>
  <si>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</si>
  <si>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</si>
  <si>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</si>
  <si>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</si>
  <si>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</si>
  <si>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</si>
  <si>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</si>
  <si>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</si>
  <si>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</si>
  <si>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</si>
  <si>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</si>
  <si>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</si>
  <si>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</si>
  <si>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</si>
  <si>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</si>
  <si>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</si>
  <si>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</si>
  <si>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</si>
  <si>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</si>
  <si>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</si>
  <si>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</si>
  <si>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</si>
  <si>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</si>
  <si>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</si>
  <si>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</si>
  <si>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</si>
  <si>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</si>
  <si>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</si>
  <si>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</si>
  <si>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</si>
  <si>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</si>
  <si>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</si>
  <si>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</si>
  <si>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</si>
  <si>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</si>
  <si>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</si>
  <si>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</si>
  <si>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</si>
  <si>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</si>
  <si>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</si>
  <si>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</si>
  <si>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</si>
  <si>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</si>
  <si>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</si>
  <si>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</si>
  <si>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</si>
  <si>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</si>
  <si>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</si>
  <si>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</si>
  <si>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</si>
  <si>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</si>
  <si>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</si>
  <si>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</si>
  <si>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</si>
  <si>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</si>
  <si>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</si>
  <si>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</si>
  <si>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</si>
  <si>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</si>
  <si>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</si>
  <si>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</si>
  <si>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</si>
  <si>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</si>
  <si>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</si>
  <si>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</si>
  <si>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</si>
  <si>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</si>
  <si>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</si>
  <si>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</si>
  <si>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</si>
  <si>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</si>
  <si>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</si>
  <si>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</si>
  <si>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</si>
  <si>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</si>
  <si>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</si>
  <si>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</si>
  <si>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</si>
  <si>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</si>
  <si>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</si>
  <si>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</si>
  <si>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</si>
  <si>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</si>
  <si>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</si>
  <si>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</si>
  <si>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</si>
  <si>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</si>
  <si>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</si>
  <si>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</si>
  <si>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</si>
  <si>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</si>
  <si>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</si>
  <si>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</si>
  <si>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</si>
  <si>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</si>
  <si>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</si>
  <si>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</si>
  <si>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</si>
  <si>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</si>
  <si>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</si>
  <si>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</si>
  <si>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</si>
  <si>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</si>
  <si>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</si>
  <si>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</si>
  <si>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</si>
  <si>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</si>
  <si>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</si>
  <si>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</si>
  <si>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</si>
  <si>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</si>
  <si>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</si>
  <si>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</si>
  <si>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</si>
  <si>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</si>
  <si>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</si>
  <si>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</si>
  <si>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</si>
  <si>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</si>
  <si>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</si>
  <si>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</si>
  <si>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</si>
  <si>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</si>
  <si>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</si>
  <si>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</si>
  <si>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</si>
  <si>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</si>
  <si>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</si>
  <si>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</si>
  <si>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</si>
  <si>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</si>
  <si>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</si>
  <si>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</si>
  <si>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</si>
  <si>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</si>
  <si>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</si>
  <si>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</si>
  <si>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</si>
  <si>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</si>
  <si>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</si>
  <si>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</si>
  <si>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</si>
  <si>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</si>
  <si>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</si>
  <si>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</si>
  <si>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</si>
  <si>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</si>
  <si>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</si>
  <si>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</si>
  <si>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</si>
  <si>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</si>
  <si>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</si>
  <si>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</si>
  <si>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</si>
  <si>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</si>
  <si>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</si>
  <si>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</si>
  <si>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</si>
  <si>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</si>
  <si>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</si>
  <si>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</si>
  <si>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</si>
  <si>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</si>
  <si>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</si>
  <si>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</si>
  <si>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</si>
  <si>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</si>
  <si>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</si>
  <si>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</si>
  <si>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</si>
  <si>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</si>
  <si>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</si>
  <si>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</si>
  <si>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</si>
  <si>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</si>
  <si>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</si>
  <si>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</si>
  <si>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</si>
  <si>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</si>
  <si>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</si>
  <si>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</si>
  <si>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</si>
  <si>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</si>
  <si>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</si>
  <si>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</si>
  <si>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</si>
  <si>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</si>
  <si>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</si>
  <si>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</si>
  <si>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</si>
  <si>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</si>
  <si>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</si>
  <si>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</si>
  <si>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</si>
  <si>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</si>
  <si>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</si>
  <si>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</si>
  <si>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</si>
  <si>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</si>
  <si>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</si>
  <si>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</si>
  <si>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</si>
  <si>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</si>
  <si>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</si>
  <si>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</si>
  <si>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</si>
  <si>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</si>
  <si>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</si>
  <si>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</si>
  <si>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</si>
  <si>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</si>
  <si>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</si>
  <si>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</si>
  <si>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</si>
  <si>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</si>
  <si>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</si>
  <si>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</si>
  <si>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</si>
  <si>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</si>
  <si>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</si>
  <si>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</si>
  <si>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</si>
  <si>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</si>
  <si>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</si>
  <si>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</si>
  <si>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</si>
  <si>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</si>
  <si>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</si>
  <si>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</si>
  <si>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</si>
  <si>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</si>
  <si>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</si>
  <si>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</si>
  <si>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</si>
  <si>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</si>
  <si>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</si>
  <si>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</si>
  <si>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</si>
  <si>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</si>
  <si>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</si>
  <si>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</si>
  <si>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</si>
  <si>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</si>
  <si>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</si>
  <si>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</si>
  <si>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</si>
  <si>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</si>
  <si>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</si>
  <si>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</si>
  <si>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</si>
  <si>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</si>
  <si>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</si>
  <si>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</si>
  <si>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</si>
  <si>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</si>
  <si>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</si>
  <si>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</si>
  <si>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</si>
  <si>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</si>
  <si>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</si>
  <si>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</si>
  <si>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</si>
  <si>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</si>
  <si>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</si>
  <si>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</si>
  <si>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</si>
  <si>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</si>
  <si>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</si>
  <si>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</si>
  <si>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</si>
  <si>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</si>
  <si>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</si>
  <si>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</si>
  <si>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</si>
  <si>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</si>
  <si>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</si>
  <si>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</si>
  <si>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</si>
  <si>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</si>
  <si>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</si>
  <si>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</si>
  <si>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</si>
  <si>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</si>
  <si>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</si>
  <si>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</si>
  <si>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</si>
  <si>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</si>
  <si>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</si>
  <si>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</si>
  <si>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</si>
  <si>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</si>
  <si>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</si>
  <si>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</si>
  <si>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</si>
  <si>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</si>
  <si>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</si>
  <si>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</si>
  <si>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</si>
  <si>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</si>
  <si>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</si>
  <si>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</si>
  <si>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</si>
  <si>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</si>
  <si>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</si>
  <si>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</si>
  <si>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</si>
  <si>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</si>
  <si>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</si>
  <si>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</si>
  <si>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</si>
  <si>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</si>
  <si>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</si>
  <si>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</si>
  <si>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</si>
  <si>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</si>
  <si>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</si>
  <si>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</si>
  <si>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</si>
  <si>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</si>
  <si>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</si>
  <si>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</si>
  <si>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</si>
  <si>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</si>
  <si>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</si>
  <si>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</si>
  <si>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</si>
  <si>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</si>
  <si>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</si>
  <si>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</si>
  <si>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</si>
  <si>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</si>
  <si>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</si>
  <si>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</si>
  <si>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</si>
  <si>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</si>
  <si>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</si>
  <si>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</si>
  <si>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</si>
  <si>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</si>
  <si>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</si>
  <si>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</si>
  <si>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</si>
  <si>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</si>
  <si>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</si>
  <si>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</si>
  <si>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</si>
  <si>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</si>
  <si>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</si>
  <si>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</si>
  <si>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</si>
  <si>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</si>
  <si>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</si>
  <si>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</si>
  <si>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</si>
  <si>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</si>
  <si>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</si>
  <si>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</si>
  <si>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</si>
  <si>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</si>
  <si>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</si>
  <si>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</si>
  <si>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</si>
  <si>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</si>
  <si>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</si>
  <si>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</si>
  <si>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</si>
  <si>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</si>
  <si>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</si>
  <si>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</si>
  <si>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</si>
  <si>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</si>
  <si>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</si>
  <si>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</si>
  <si>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</si>
  <si>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</si>
  <si>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</si>
  <si>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</si>
  <si>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</si>
  <si>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</si>
  <si>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</si>
  <si>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</si>
  <si>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</si>
  <si>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</si>
  <si>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</si>
  <si>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</si>
  <si>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</si>
  <si>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</si>
  <si>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</si>
  <si>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</si>
  <si>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</si>
  <si>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</si>
  <si>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</si>
  <si>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</si>
  <si>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</si>
  <si>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</si>
  <si>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</si>
  <si>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</si>
  <si>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</si>
  <si>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</si>
  <si>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</si>
  <si>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</si>
  <si>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</si>
  <si>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</si>
  <si>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</si>
  <si>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</si>
  <si>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</si>
  <si>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</si>
  <si>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</si>
  <si>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</si>
  <si>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</si>
  <si>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</si>
  <si>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</si>
  <si>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</si>
  <si>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</si>
  <si>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</si>
  <si>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</si>
  <si>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</si>
  <si>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</si>
  <si>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</si>
  <si>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</si>
  <si>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</si>
  <si>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</si>
  <si>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</si>
  <si>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</si>
  <si>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</si>
  <si>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</si>
  <si>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</si>
  <si>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</si>
  <si>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</si>
  <si>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</si>
  <si>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</si>
  <si>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</si>
  <si>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</si>
  <si>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</si>
  <si>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</si>
  <si>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</si>
  <si>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</si>
  <si>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</si>
  <si>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</si>
  <si>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</si>
  <si>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</si>
  <si>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</si>
  <si>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</si>
  <si>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</si>
  <si>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</si>
  <si>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</si>
  <si>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</si>
  <si>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</si>
  <si>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</si>
  <si>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</si>
  <si>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</si>
  <si>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</si>
  <si>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</si>
  <si>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</si>
  <si>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</si>
  <si>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</si>
  <si>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</si>
  <si>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</si>
  <si>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</si>
  <si>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</si>
  <si>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</si>
  <si>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</si>
  <si>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</si>
  <si>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</si>
  <si>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</si>
  <si>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</si>
  <si>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</si>
  <si>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</si>
  <si>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</si>
  <si>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</si>
  <si>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</si>
  <si>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</si>
  <si>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</si>
  <si>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</si>
  <si>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</si>
  <si>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</si>
  <si>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</si>
  <si>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</si>
  <si>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</si>
  <si>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</si>
  <si>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</si>
  <si>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</si>
  <si>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</si>
  <si>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</si>
  <si>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</si>
  <si>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</si>
  <si>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</si>
  <si>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</si>
  <si>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</si>
  <si>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</si>
  <si>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</si>
  <si>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</si>
  <si>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</si>
  <si>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</si>
  <si>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</si>
  <si>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</si>
  <si>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</si>
  <si>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</si>
  <si>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</si>
  <si>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</si>
  <si>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</si>
  <si>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</si>
  <si>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</si>
  <si>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</si>
  <si>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</si>
  <si>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</si>
  <si>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</si>
  <si>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</si>
  <si>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</si>
  <si>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</si>
  <si>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</si>
  <si>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</si>
  <si>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</si>
  <si>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</si>
  <si>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</si>
  <si>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</si>
  <si>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</si>
  <si>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</si>
  <si>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</si>
  <si>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</si>
  <si>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</si>
  <si>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</si>
  <si>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</si>
  <si>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</si>
  <si>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</si>
  <si>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</si>
  <si>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</si>
  <si>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</si>
  <si>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</si>
  <si>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</si>
  <si>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</si>
  <si>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</si>
  <si>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</si>
  <si>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</si>
  <si>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</si>
  <si>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</si>
  <si>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</si>
  <si>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</si>
  <si>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</si>
  <si>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</si>
  <si>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</si>
  <si>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</si>
  <si>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</si>
  <si>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</si>
  <si>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</si>
  <si>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</si>
  <si>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</si>
  <si>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</si>
  <si>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</si>
  <si>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</si>
  <si>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</si>
  <si>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</si>
  <si>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</si>
  <si>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</si>
  <si>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</si>
  <si>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</si>
  <si>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</si>
  <si>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</si>
  <si>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</si>
  <si>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</si>
  <si>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</si>
  <si>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</si>
  <si>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</si>
  <si>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</si>
  <si>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</si>
  <si>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</si>
  <si>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</si>
  <si>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</si>
  <si>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</si>
  <si>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</si>
  <si>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</si>
  <si>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</si>
  <si>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</si>
  <si>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</si>
  <si>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</si>
  <si>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</si>
  <si>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</si>
  <si>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</si>
  <si>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</si>
  <si>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</si>
  <si>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</si>
  <si>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</si>
  <si>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</si>
  <si>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</si>
  <si>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</si>
  <si>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</si>
  <si>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</si>
  <si>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</si>
  <si>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</si>
  <si>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</si>
  <si>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</si>
  <si>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</si>
  <si>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</si>
  <si>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</si>
  <si>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</si>
  <si>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</si>
  <si>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</si>
  <si>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</si>
  <si>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</si>
  <si>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</si>
  <si>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</si>
  <si>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</si>
  <si>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</si>
  <si>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</si>
  <si>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</si>
  <si>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</si>
  <si>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</si>
  <si>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</si>
  <si>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</si>
  <si>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</si>
  <si>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</si>
  <si>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</si>
  <si>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</si>
  <si>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</si>
  <si>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</si>
  <si>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</si>
  <si>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</si>
  <si>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</si>
  <si>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</si>
  <si>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</si>
  <si>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</si>
  <si>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</si>
  <si>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</si>
  <si>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</si>
  <si>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</si>
  <si>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</si>
  <si>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</si>
  <si>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</si>
  <si>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</si>
  <si>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</si>
  <si>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</si>
  <si>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</si>
  <si>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</si>
  <si>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</si>
  <si>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</si>
  <si>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</si>
  <si>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</si>
  <si>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</si>
  <si>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</si>
  <si>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</si>
  <si>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</si>
  <si>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</si>
  <si>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</si>
  <si>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</si>
  <si>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</si>
  <si>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</si>
  <si>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</si>
  <si>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</si>
  <si>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</si>
  <si>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</si>
  <si>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</si>
  <si>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</si>
  <si>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</si>
  <si>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</si>
  <si>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</si>
  <si>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</si>
  <si>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</si>
  <si>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</si>
  <si>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</si>
  <si>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</si>
  <si>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</si>
  <si>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</si>
  <si>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</si>
  <si>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</si>
  <si>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</si>
  <si>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</si>
  <si>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</si>
  <si>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</si>
  <si>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</si>
  <si>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</si>
  <si>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</si>
  <si>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</si>
  <si>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</si>
  <si>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</si>
  <si>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</si>
  <si>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</si>
  <si>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</si>
  <si>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</si>
  <si>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</si>
  <si>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</si>
  <si>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</si>
  <si>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</si>
  <si>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</si>
  <si>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</si>
  <si>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</si>
  <si>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</si>
  <si>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</si>
  <si>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</si>
  <si>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</si>
  <si>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</si>
  <si>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</si>
  <si>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</si>
  <si>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</si>
  <si>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</si>
  <si>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</si>
  <si>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</si>
  <si>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</si>
  <si>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</si>
  <si>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</si>
  <si>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</si>
  <si>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</si>
  <si>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</si>
  <si>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</si>
  <si>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</si>
  <si>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</si>
  <si>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</si>
  <si>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</si>
  <si>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</si>
  <si>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</si>
  <si>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</si>
  <si>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</si>
  <si>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</si>
  <si>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</si>
  <si>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</si>
  <si>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</si>
  <si>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</si>
  <si>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</si>
  <si>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</si>
  <si>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</si>
  <si>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</si>
  <si>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</si>
  <si>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</si>
  <si>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</si>
  <si>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</si>
  <si>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</si>
  <si>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</si>
  <si>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</si>
  <si>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</si>
  <si>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</si>
  <si>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</si>
  <si>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</si>
  <si>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</si>
  <si>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</si>
  <si>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</si>
  <si>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</si>
  <si>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</si>
  <si>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</si>
  <si>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</si>
  <si>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</si>
  <si>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</si>
  <si>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</si>
  <si>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</si>
  <si>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</si>
  <si>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</si>
  <si>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</si>
  <si>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</si>
  <si>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</si>
  <si>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</si>
  <si>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</si>
  <si>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</si>
  <si>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</si>
  <si>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</si>
  <si>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</si>
  <si>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</si>
  <si>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</si>
  <si>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</si>
  <si>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</si>
  <si>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</si>
  <si>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</si>
  <si>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</si>
  <si>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</si>
  <si>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</si>
  <si>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</si>
  <si>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</si>
  <si>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</si>
  <si>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</si>
  <si>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</si>
  <si>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</si>
  <si>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</si>
  <si>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</si>
  <si>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</si>
  <si>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</si>
  <si>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</si>
  <si>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</si>
  <si>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</si>
  <si>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</si>
  <si>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</si>
  <si>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</si>
  <si>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</si>
  <si>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</si>
  <si>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</si>
  <si>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</si>
  <si>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</si>
  <si>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</si>
  <si>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</si>
  <si>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</si>
  <si>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</si>
  <si>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</si>
  <si>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</si>
  <si>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</si>
  <si>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</si>
  <si>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</si>
  <si>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</si>
  <si>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</si>
  <si>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</si>
  <si>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</si>
  <si>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</si>
  <si>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</si>
  <si>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</si>
  <si>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</si>
  <si>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</si>
  <si>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</si>
  <si>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</si>
  <si>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</si>
  <si>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</si>
  <si>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</si>
  <si>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</si>
  <si>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</si>
  <si>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</si>
  <si>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</si>
  <si>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</si>
  <si>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</si>
  <si>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</si>
  <si>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</si>
  <si>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</si>
  <si>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</si>
  <si>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</si>
  <si>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</si>
  <si>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</si>
  <si>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</si>
  <si>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</si>
  <si>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</si>
  <si>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</si>
  <si>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</si>
  <si>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</si>
  <si>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</si>
  <si>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</si>
  <si>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</si>
  <si>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</si>
  <si>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</si>
  <si>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</si>
  <si>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</si>
  <si>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</si>
  <si>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</si>
  <si>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</si>
  <si>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</si>
  <si>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</si>
  <si>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</si>
  <si>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</si>
  <si>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</si>
  <si>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</si>
  <si>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</si>
  <si>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</si>
  <si>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</si>
  <si>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</si>
  <si>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</si>
  <si>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</si>
  <si>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</si>
  <si>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</si>
  <si>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</si>
  <si>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</si>
  <si>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</si>
  <si>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</si>
  <si>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</si>
  <si>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</si>
  <si>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</si>
  <si>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</si>
  <si>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</si>
  <si>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</si>
  <si>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</si>
  <si>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</si>
  <si>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</si>
  <si>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</si>
  <si>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</si>
  <si>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</si>
  <si>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</si>
  <si>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</si>
  <si>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</si>
  <si>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</si>
  <si>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</si>
  <si>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</si>
  <si>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</si>
  <si>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</si>
  <si>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</si>
  <si>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</si>
  <si>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</si>
  <si>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</si>
  <si>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</si>
  <si>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</si>
  <si>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</si>
  <si>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</si>
  <si>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</si>
  <si>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</si>
  <si>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</si>
  <si>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</si>
  <si>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</si>
  <si>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</si>
  <si>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</si>
  <si>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</si>
  <si>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</si>
  <si>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</si>
  <si>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</si>
  <si>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</si>
  <si>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</si>
  <si>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</si>
  <si>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</si>
  <si>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</si>
  <si>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</si>
  <si>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</si>
  <si>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</si>
  <si>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</si>
  <si>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</si>
  <si>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</si>
  <si>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</si>
  <si>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</si>
  <si>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</si>
  <si>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</si>
  <si>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</si>
  <si>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</si>
  <si>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</si>
  <si>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</si>
  <si>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</si>
  <si>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</si>
  <si>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</si>
  <si>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</si>
  <si>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</si>
  <si>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</si>
  <si>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</si>
  <si>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</si>
  <si>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</si>
  <si>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</si>
  <si>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</si>
  <si>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</si>
  <si>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</si>
  <si>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</si>
  <si>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</si>
  <si>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</si>
  <si>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</si>
  <si>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</si>
  <si>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</si>
  <si>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</si>
  <si>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</si>
  <si>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</si>
  <si>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</si>
  <si>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</si>
  <si>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</si>
  <si>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</si>
  <si>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</si>
  <si>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</si>
  <si>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</si>
  <si>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</si>
  <si>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</si>
  <si>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</si>
  <si>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</si>
  <si>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</si>
  <si>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</si>
  <si>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</si>
  <si>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</si>
  <si>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</si>
  <si>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</si>
  <si>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</si>
  <si>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</si>
  <si>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</si>
  <si>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</si>
  <si>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</si>
  <si>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</si>
  <si>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</si>
  <si>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</si>
  <si>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</si>
  <si>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</si>
  <si>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</si>
  <si>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</si>
  <si>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</si>
  <si>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</si>
  <si>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</si>
  <si>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</si>
  <si>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</si>
  <si>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</si>
  <si>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</si>
  <si>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</si>
  <si>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</si>
  <si>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</si>
  <si>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</si>
  <si>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</si>
  <si>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</si>
  <si>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</si>
  <si>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</si>
  <si>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</si>
  <si>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</si>
  <si>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</si>
  <si>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</si>
  <si>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</si>
  <si>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</si>
  <si>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</si>
  <si>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</si>
  <si>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</si>
  <si>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</si>
  <si>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</si>
  <si>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</si>
  <si>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</si>
  <si>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</si>
  <si>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</si>
  <si>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</si>
  <si>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</si>
  <si>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</si>
  <si>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</si>
  <si>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</si>
  <si>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</si>
  <si>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</si>
  <si>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</si>
  <si>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</si>
  <si>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</si>
  <si>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</si>
  <si>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</si>
  <si>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</si>
  <si>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</si>
  <si>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</si>
  <si>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</si>
  <si>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</si>
  <si>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</si>
  <si>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</si>
  <si>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</si>
  <si>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</si>
  <si>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</si>
  <si>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</si>
  <si>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</si>
  <si>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</si>
  <si>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</si>
  <si>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</si>
  <si>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</si>
  <si>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</si>
  <si>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</si>
  <si>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</si>
  <si>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</si>
  <si>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</si>
  <si>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</si>
  <si>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</si>
  <si>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</si>
  <si>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</si>
  <si>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</si>
  <si>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</si>
  <si>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</si>
  <si>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</si>
  <si>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</si>
  <si>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</si>
  <si>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</si>
  <si>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</si>
  <si>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</si>
  <si>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</si>
  <si>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</si>
  <si>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</si>
  <si>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</si>
  <si>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</si>
  <si>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</si>
  <si>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</si>
  <si>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</si>
  <si>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</si>
  <si>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</si>
  <si>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</si>
  <si>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</si>
  <si>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</si>
  <si>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</si>
  <si>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</si>
  <si>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</si>
  <si>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</si>
  <si>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</si>
  <si>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</si>
  <si>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</si>
  <si>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</si>
  <si>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</si>
  <si>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</si>
  <si>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</si>
  <si>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</si>
  <si>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</si>
  <si>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</si>
  <si>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</si>
  <si>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</si>
  <si>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</si>
  <si>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</si>
  <si>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</si>
  <si>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</si>
  <si>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</si>
  <si>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</si>
  <si>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</si>
  <si>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</si>
  <si>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</si>
  <si>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</si>
  <si>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</si>
  <si>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</si>
  <si>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</si>
  <si>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</si>
  <si>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</si>
  <si>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</si>
  <si>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</si>
  <si>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</si>
  <si>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</si>
  <si>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</si>
  <si>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</si>
  <si>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</si>
  <si>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</si>
  <si>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</si>
  <si>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</si>
  <si>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</si>
  <si>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</si>
  <si>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</si>
  <si>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</si>
  <si>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</si>
  <si>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</si>
  <si>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</si>
  <si>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</si>
  <si>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</si>
  <si>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</si>
  <si>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</si>
  <si>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</si>
  <si>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</si>
  <si>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</si>
  <si>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</si>
  <si>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</si>
  <si>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</si>
  <si>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</si>
  <si>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</si>
  <si>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</si>
  <si>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</si>
  <si>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</si>
  <si>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</si>
  <si>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</si>
  <si>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</si>
  <si>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</si>
  <si>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</si>
  <si>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</si>
  <si>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</si>
  <si>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</si>
  <si>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</si>
  <si>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</si>
  <si>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</si>
  <si>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</si>
  <si>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</si>
  <si>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</si>
  <si>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</si>
  <si>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</si>
  <si>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</si>
  <si>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</si>
  <si>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</si>
  <si>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</si>
  <si>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</si>
  <si>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</si>
  <si>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</si>
  <si>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</si>
  <si>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</si>
  <si>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</si>
  <si>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</si>
  <si>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</si>
  <si>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</si>
  <si>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</si>
  <si>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</si>
  <si>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</si>
  <si>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</si>
  <si>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</si>
  <si>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</si>
  <si>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</si>
  <si>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</si>
  <si>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</si>
  <si>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</si>
  <si>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</si>
  <si>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</si>
  <si>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</si>
  <si>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</si>
  <si>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</si>
  <si>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</si>
  <si>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</si>
  <si>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</si>
  <si>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</si>
  <si>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</si>
  <si>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</si>
  <si>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</si>
  <si>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</si>
  <si>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</si>
  <si>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</si>
  <si>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</si>
  <si>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</si>
  <si>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</si>
  <si>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</si>
  <si>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</si>
  <si>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</si>
  <si>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</si>
  <si>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</si>
  <si>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</si>
  <si>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</si>
  <si>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</si>
  <si>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</si>
  <si>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</si>
  <si>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</si>
  <si>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</si>
  <si>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</si>
  <si>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</si>
  <si>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</si>
  <si>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</si>
  <si>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</si>
  <si>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</si>
  <si>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</si>
  <si>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</si>
  <si>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</si>
  <si>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</si>
  <si>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</si>
  <si>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</si>
  <si>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</si>
  <si>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</si>
  <si>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</si>
  <si>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</si>
  <si>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</si>
  <si>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</si>
  <si>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</si>
  <si>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</si>
  <si>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</si>
  <si>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</si>
  <si>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</si>
  <si>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</si>
  <si>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</si>
  <si>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</si>
  <si>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</si>
  <si>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</si>
  <si>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</si>
  <si>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</si>
  <si>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</si>
  <si>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</si>
  <si>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</si>
  <si>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</si>
  <si>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</si>
  <si>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</si>
  <si>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</si>
  <si>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</si>
  <si>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</si>
  <si>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</si>
  <si>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</si>
  <si>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</si>
  <si>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</si>
  <si>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</si>
  <si>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</si>
  <si>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</si>
  <si>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</si>
  <si>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</si>
  <si>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</si>
  <si>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</si>
  <si>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</si>
  <si>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</si>
  <si>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</si>
  <si>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</si>
  <si>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</si>
  <si>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</si>
  <si>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</si>
  <si>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</si>
  <si>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</si>
  <si>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</si>
  <si>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</si>
  <si>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</si>
  <si>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</si>
  <si>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</si>
  <si>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</si>
  <si>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</si>
  <si>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</si>
  <si>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</si>
  <si>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</si>
  <si>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</si>
  <si>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</si>
  <si>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</si>
  <si>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</si>
  <si>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</si>
  <si>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</si>
  <si>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</si>
  <si>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</si>
  <si>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</si>
  <si>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</si>
  <si>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</si>
  <si>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</si>
  <si>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</si>
  <si>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</si>
  <si>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</si>
  <si>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</si>
  <si>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</si>
  <si>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</si>
  <si>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</si>
  <si>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</si>
  <si>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</si>
  <si>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</si>
  <si>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</si>
  <si>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</si>
  <si>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</si>
  <si>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</si>
  <si>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</si>
  <si>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</si>
  <si>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</si>
  <si>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</si>
  <si>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</si>
  <si>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</si>
  <si>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</si>
  <si>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</si>
  <si>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</si>
  <si>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</si>
  <si>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</si>
  <si>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</si>
  <si>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</si>
  <si>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</si>
  <si>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</si>
  <si>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</si>
  <si>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</si>
  <si>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</si>
  <si>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</si>
  <si>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</si>
  <si>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</si>
  <si>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</si>
  <si>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</si>
  <si>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</si>
  <si>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</si>
  <si>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</si>
  <si>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</si>
  <si>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</si>
  <si>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</si>
  <si>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</si>
  <si>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</si>
  <si>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</si>
  <si>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</si>
  <si>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</si>
  <si>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</si>
  <si>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</si>
  <si>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</si>
  <si>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</si>
  <si>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</si>
  <si>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</si>
  <si>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</si>
  <si>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</si>
  <si>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</si>
  <si>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</si>
  <si>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</si>
  <si>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</si>
  <si>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</si>
  <si>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</si>
  <si>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</si>
  <si>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</si>
  <si>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</si>
  <si>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</si>
  <si>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</si>
  <si>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</si>
  <si>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</si>
  <si>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</si>
  <si>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</si>
  <si>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</si>
  <si>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</si>
  <si>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</si>
  <si>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</si>
  <si>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</si>
  <si>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</si>
  <si>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</si>
  <si>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</si>
  <si>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</si>
  <si>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</si>
  <si>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</si>
  <si>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</si>
  <si>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</si>
  <si>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</si>
  <si>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</si>
  <si>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</si>
  <si>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</si>
  <si>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</si>
  <si>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</si>
  <si>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</si>
  <si>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</si>
  <si>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</si>
  <si>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</si>
  <si>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</si>
  <si>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</si>
  <si>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</si>
  <si>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</si>
  <si>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</si>
  <si>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</si>
  <si>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</si>
  <si>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</si>
  <si>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</si>
  <si>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</si>
  <si>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</si>
  <si>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</si>
  <si>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</si>
  <si>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</si>
  <si>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</si>
  <si>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</si>
  <si>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</si>
  <si>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</si>
  <si>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</si>
  <si>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</si>
  <si>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</si>
  <si>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</si>
  <si>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</si>
  <si>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</si>
  <si>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</si>
  <si>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</si>
  <si>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</si>
  <si>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</si>
  <si>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</si>
  <si>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</si>
  <si>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</si>
  <si>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</si>
  <si>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</si>
  <si>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</si>
  <si>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</si>
  <si>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</si>
  <si>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</si>
  <si>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</si>
  <si>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</si>
  <si>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</si>
  <si>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</si>
  <si>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</si>
  <si>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</si>
  <si>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</si>
  <si>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</si>
  <si>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</si>
  <si>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</si>
  <si>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</si>
  <si>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</si>
  <si>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</si>
  <si>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</si>
  <si>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</si>
  <si>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</si>
  <si>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</si>
  <si>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</si>
  <si>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</si>
  <si>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</si>
  <si>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</si>
  <si>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</si>
  <si>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</si>
  <si>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</si>
  <si>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</si>
  <si>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</si>
  <si>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</si>
  <si>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</si>
  <si>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</si>
  <si>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</si>
  <si>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</si>
  <si>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</si>
  <si>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</si>
  <si>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</si>
  <si>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</si>
  <si>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</si>
  <si>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</si>
  <si>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</si>
  <si>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</si>
  <si>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</si>
  <si>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</si>
  <si>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</si>
  <si>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</si>
  <si>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</si>
  <si>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</si>
  <si>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</si>
  <si>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</si>
  <si>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</si>
  <si>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</si>
  <si>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</si>
  <si>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</si>
  <si>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</si>
  <si>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</si>
  <si>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</si>
  <si>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</si>
  <si>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</si>
  <si>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</si>
  <si>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</si>
  <si>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</si>
  <si>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</si>
  <si>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</si>
  <si>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</si>
  <si>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</si>
  <si>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</si>
  <si>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</si>
  <si>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</si>
  <si>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</si>
  <si>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</si>
  <si>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</si>
  <si>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</si>
  <si>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</si>
  <si>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</si>
  <si>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</si>
  <si>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</si>
  <si>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</si>
  <si>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</si>
  <si>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</si>
  <si>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</si>
  <si>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</si>
  <si>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</si>
  <si>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</si>
  <si>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</si>
  <si>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</si>
  <si>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</si>
  <si>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</si>
  <si>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</si>
  <si>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</si>
  <si>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</si>
  <si>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</si>
  <si>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</si>
  <si>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</si>
  <si>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</si>
  <si>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</si>
  <si>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</si>
  <si>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</si>
  <si>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</si>
  <si>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</si>
  <si>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</si>
  <si>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</si>
  <si>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</si>
  <si>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</si>
  <si>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</si>
  <si>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</si>
  <si>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</si>
  <si>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</si>
  <si>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</si>
  <si>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</si>
  <si>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</si>
  <si>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</si>
  <si>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</si>
  <si>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</si>
  <si>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</si>
  <si>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</si>
  <si>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</si>
  <si>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</si>
  <si>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</si>
  <si>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</si>
  <si>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</si>
  <si>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</si>
  <si>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</si>
  <si>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</si>
  <si>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</si>
  <si>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</si>
  <si>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</si>
  <si>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</si>
  <si>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</si>
  <si>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</si>
  <si>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</si>
  <si>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</si>
  <si>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</si>
  <si>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</si>
  <si>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</si>
  <si>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</si>
  <si>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</si>
  <si>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</si>
  <si>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</si>
  <si>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</si>
  <si>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</si>
  <si>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</si>
  <si>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</si>
  <si>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</si>
  <si>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</si>
  <si>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</si>
  <si>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</si>
  <si>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</si>
  <si>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</si>
  <si>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</si>
  <si>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</si>
  <si>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</si>
  <si>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</si>
  <si>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</si>
  <si>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</si>
  <si>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</si>
  <si>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</si>
  <si>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</si>
  <si>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</si>
  <si>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</si>
  <si>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</si>
  <si>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</si>
  <si>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</si>
  <si>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</si>
  <si>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</si>
  <si>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</si>
  <si>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</si>
  <si>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</si>
  <si>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</si>
  <si>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</si>
  <si>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</si>
  <si>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</si>
  <si>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</si>
  <si>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</si>
  <si>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</si>
  <si>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</si>
  <si>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</si>
  <si>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</si>
  <si>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</si>
  <si>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</si>
  <si>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</si>
  <si>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</si>
  <si>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</si>
  <si>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</si>
  <si>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</si>
  <si>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</si>
  <si>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</si>
  <si>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</si>
  <si>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</si>
  <si>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</si>
  <si>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</si>
  <si>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</si>
  <si>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</si>
  <si>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</si>
  <si>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</si>
  <si>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</si>
  <si>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</si>
  <si>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</si>
  <si>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</si>
  <si>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</si>
  <si>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</si>
  <si>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</si>
  <si>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</si>
  <si>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</si>
  <si>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</si>
  <si>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</si>
  <si>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</si>
  <si>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</si>
  <si>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</si>
  <si>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</si>
  <si>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</si>
  <si>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</si>
  <si>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</si>
  <si>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</si>
  <si>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</si>
  <si>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</si>
  <si>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</si>
  <si>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</si>
  <si>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</si>
  <si>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</si>
  <si>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</si>
  <si>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</si>
  <si>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</si>
  <si>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</si>
  <si>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</si>
  <si>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</si>
  <si>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</si>
  <si>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</si>
  <si>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</si>
  <si>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</si>
  <si>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</si>
  <si>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</si>
  <si>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</si>
  <si>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</si>
  <si>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</si>
  <si>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</si>
  <si>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</si>
  <si>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</si>
  <si>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</si>
  <si>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</si>
  <si>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</si>
  <si>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</si>
  <si>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</si>
  <si>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</si>
  <si>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</si>
  <si>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</si>
  <si>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</si>
  <si>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</si>
  <si>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</si>
  <si>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</si>
  <si>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</si>
  <si>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</si>
  <si>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</si>
  <si>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</si>
  <si>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</si>
  <si>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</si>
  <si>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</si>
  <si>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</si>
  <si>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</si>
  <si>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</si>
  <si>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</si>
  <si>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</si>
  <si>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</si>
  <si>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</si>
  <si>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</si>
  <si>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</si>
  <si>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</si>
  <si>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</si>
  <si>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</si>
  <si>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</si>
  <si>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</si>
  <si>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</si>
  <si>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</si>
  <si>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</si>
  <si>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</si>
  <si>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</si>
  <si>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</si>
  <si>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</si>
  <si>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</si>
  <si>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</si>
  <si>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</si>
  <si>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</si>
  <si>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</si>
  <si>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</si>
  <si>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</si>
  <si>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</si>
  <si>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</si>
  <si>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</si>
  <si>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</si>
  <si>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</si>
  <si>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</si>
  <si>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</si>
  <si>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</si>
  <si>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</si>
  <si>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</si>
  <si>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</si>
  <si>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</si>
  <si>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</si>
  <si>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</si>
  <si>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</si>
  <si>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</si>
  <si>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</si>
  <si>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</si>
  <si>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</si>
  <si>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</si>
  <si>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</si>
  <si>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</si>
  <si>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</si>
  <si>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</si>
  <si>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</si>
  <si>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</si>
  <si>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</si>
  <si>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</si>
  <si>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</si>
  <si>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</si>
  <si>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</si>
  <si>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</si>
  <si>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</si>
  <si>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</si>
  <si>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</si>
  <si>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</si>
  <si>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</si>
  <si>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</si>
  <si>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</si>
  <si>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</si>
  <si>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</si>
  <si>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</si>
  <si>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</si>
  <si>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</si>
  <si>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</si>
  <si>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</si>
  <si>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</si>
  <si>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</si>
  <si>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</si>
  <si>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</si>
  <si>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</si>
  <si>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</si>
  <si>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</si>
  <si>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</si>
  <si>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</si>
  <si>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</si>
  <si>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</si>
  <si>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</si>
  <si>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</si>
  <si>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</si>
  <si>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</si>
  <si>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</si>
  <si>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</si>
  <si>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</si>
  <si>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</si>
  <si>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</si>
  <si>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</si>
  <si>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</si>
  <si>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</si>
  <si>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</si>
  <si>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</si>
  <si>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</si>
  <si>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</si>
  <si>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</si>
  <si>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</si>
  <si>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</si>
  <si>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</si>
  <si>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</si>
  <si>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</si>
  <si>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</si>
  <si>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</si>
  <si>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</si>
  <si>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</si>
  <si>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</si>
  <si>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</si>
  <si>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</si>
  <si>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</si>
  <si>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</si>
  <si>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</si>
  <si>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</si>
  <si>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</si>
  <si>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</si>
  <si>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</si>
  <si>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</si>
  <si>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</si>
  <si>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</si>
  <si>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</si>
  <si>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</si>
  <si>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</si>
  <si>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</si>
  <si>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</si>
  <si>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</si>
  <si>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</si>
  <si>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</si>
  <si>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</si>
  <si>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</si>
  <si>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</si>
  <si>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</si>
  <si>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</si>
  <si>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</si>
  <si>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</si>
  <si>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</si>
  <si>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</si>
  <si>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</si>
  <si>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</si>
  <si>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</si>
  <si>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</si>
  <si>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</si>
  <si>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</si>
  <si>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</si>
  <si>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</si>
  <si>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</si>
  <si>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</si>
  <si>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</si>
  <si>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</si>
  <si>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</si>
  <si>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</si>
  <si>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</si>
  <si>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</si>
  <si>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</si>
  <si>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</si>
  <si>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</si>
  <si>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</si>
  <si>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</si>
  <si>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</si>
  <si>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</si>
  <si>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</si>
  <si>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</si>
  <si>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</si>
  <si>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</si>
  <si>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</si>
  <si>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</si>
  <si>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</si>
  <si>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</si>
  <si>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</si>
  <si>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</si>
  <si>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</si>
  <si>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</si>
  <si>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</si>
  <si>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</si>
  <si>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</si>
  <si>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</si>
  <si>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</si>
  <si>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</si>
  <si>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</si>
  <si>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</si>
  <si>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</si>
  <si>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</si>
  <si>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</si>
  <si>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</si>
  <si>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</si>
  <si>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</si>
  <si>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</si>
  <si>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</si>
  <si>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</si>
  <si>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</si>
  <si>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</si>
  <si>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</si>
  <si>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</si>
  <si>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</si>
  <si>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</si>
  <si>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</si>
  <si>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</si>
  <si>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</si>
  <si>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</si>
  <si>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</si>
  <si>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</si>
  <si>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</si>
  <si>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</si>
  <si>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</si>
  <si>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</si>
  <si>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</si>
  <si>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</si>
  <si>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</si>
  <si>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</si>
  <si>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</si>
  <si>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</si>
  <si>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</si>
  <si>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</si>
  <si>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</si>
  <si>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</si>
  <si>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</si>
  <si>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</si>
  <si>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</si>
  <si>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</si>
  <si>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</si>
  <si>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</si>
  <si>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</si>
  <si>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</si>
  <si>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</si>
  <si>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</si>
  <si>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</si>
  <si>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</si>
  <si>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</si>
  <si>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</si>
  <si>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</si>
  <si>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</si>
  <si>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</si>
  <si>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</si>
  <si>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</si>
  <si>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</si>
  <si>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</si>
  <si>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</si>
  <si>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</si>
  <si>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</si>
  <si>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</si>
  <si>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</si>
  <si>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</si>
  <si>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</si>
  <si>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</si>
  <si>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</si>
  <si>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</si>
  <si>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</si>
  <si>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</si>
  <si>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</si>
  <si>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</si>
  <si>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</si>
  <si>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</si>
  <si>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</si>
  <si>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</si>
  <si>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</si>
  <si>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</si>
  <si>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</si>
  <si>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</si>
  <si>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</si>
  <si>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</si>
  <si>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</si>
  <si>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</si>
  <si>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</si>
  <si>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</si>
  <si>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</si>
  <si>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</si>
  <si>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</si>
  <si>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</si>
  <si>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</si>
  <si>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</si>
  <si>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</si>
  <si>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</si>
  <si>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</si>
  <si>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</si>
  <si>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</si>
  <si>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</si>
  <si>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</si>
  <si>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</si>
  <si>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</si>
  <si>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</si>
  <si>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</si>
  <si>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</si>
  <si>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</si>
  <si>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</si>
  <si>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</si>
  <si>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</si>
  <si>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</si>
  <si>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</si>
  <si>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</si>
  <si>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</si>
  <si>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</si>
  <si>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</si>
  <si>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</si>
  <si>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</si>
  <si>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</si>
  <si>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</si>
  <si>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</si>
  <si>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</si>
  <si>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</si>
  <si>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</si>
  <si>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</si>
  <si>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</si>
  <si>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</si>
  <si>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</si>
  <si>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</si>
  <si>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</si>
  <si>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</si>
  <si>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</si>
  <si>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</si>
  <si>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</si>
  <si>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</si>
  <si>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</si>
  <si>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</si>
  <si>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</si>
  <si>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</si>
  <si>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</si>
  <si>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</si>
  <si>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</si>
  <si>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</si>
  <si>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</si>
  <si>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</si>
  <si>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</si>
  <si>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</si>
  <si>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</si>
  <si>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</si>
  <si>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</si>
  <si>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</si>
  <si>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</si>
  <si>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</si>
  <si>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</si>
  <si>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</si>
  <si>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</si>
  <si>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</si>
  <si>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</si>
  <si>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</si>
  <si>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</si>
  <si>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</si>
  <si>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</si>
  <si>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</si>
  <si>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</si>
  <si>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</si>
  <si>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</si>
  <si>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</si>
  <si>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</si>
  <si>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</si>
  <si>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</si>
  <si>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</si>
  <si>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</si>
  <si>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</si>
  <si>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</si>
  <si>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</si>
  <si>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</si>
  <si>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</si>
  <si>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</si>
  <si>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</si>
  <si>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</si>
  <si>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</si>
  <si>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</si>
  <si>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</si>
  <si>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</si>
  <si>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</si>
  <si>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</si>
  <si>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</si>
  <si>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</si>
  <si>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</si>
  <si>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</si>
  <si>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</si>
  <si>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</si>
  <si>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</si>
  <si>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</si>
  <si>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</si>
  <si>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</si>
  <si>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</si>
  <si>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</si>
  <si>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</si>
  <si>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</si>
  <si>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</si>
  <si>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</si>
  <si>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</si>
  <si>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</si>
  <si>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</si>
  <si>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</si>
  <si>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</si>
  <si>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</si>
  <si>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</si>
  <si>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</si>
  <si>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</si>
  <si>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</si>
  <si>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</si>
  <si>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</si>
  <si>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</si>
  <si>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</si>
  <si>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</si>
  <si>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</si>
  <si>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</si>
  <si>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</si>
  <si>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</si>
  <si>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</si>
  <si>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</si>
  <si>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</si>
  <si>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</si>
  <si>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</si>
  <si>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</si>
  <si>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</si>
  <si>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</si>
  <si>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</si>
  <si>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</si>
  <si>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</si>
  <si>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</si>
  <si>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</si>
  <si>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</si>
  <si>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</si>
  <si>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</si>
  <si>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</si>
  <si>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</si>
  <si>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</si>
  <si>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</si>
  <si>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</si>
  <si>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</si>
  <si>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</si>
  <si>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</si>
  <si>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</si>
  <si>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</si>
  <si>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</si>
  <si>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</si>
  <si>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</si>
  <si>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</si>
  <si>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</si>
  <si>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</si>
  <si>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</si>
  <si>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</si>
  <si>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</si>
  <si>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</si>
  <si>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</si>
  <si>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</si>
  <si>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</si>
  <si>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</si>
  <si>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</si>
  <si>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</si>
  <si>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</si>
  <si>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</si>
  <si>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</si>
  <si>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</si>
  <si>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</si>
  <si>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</si>
  <si>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</si>
  <si>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</si>
  <si>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</si>
  <si>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</si>
  <si>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</si>
  <si>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</si>
  <si>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</si>
  <si>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</si>
  <si>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</si>
  <si>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</si>
  <si>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</si>
  <si>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</si>
  <si>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</si>
  <si>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</si>
  <si>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</si>
  <si>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</si>
  <si>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</si>
  <si>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</si>
  <si>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</si>
  <si>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</si>
  <si>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</si>
  <si>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</si>
  <si>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</si>
  <si>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</si>
  <si>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</si>
  <si>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</si>
  <si>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</si>
  <si>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</si>
  <si>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</si>
  <si>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</si>
  <si>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</si>
  <si>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</si>
  <si>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</si>
  <si>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</si>
  <si>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</si>
  <si>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</si>
  <si>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</si>
  <si>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</si>
  <si>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</si>
  <si>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</si>
  <si>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</si>
  <si>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</si>
  <si>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</si>
  <si>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</si>
  <si>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</si>
  <si>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</si>
  <si>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</si>
  <si>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</si>
  <si>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</si>
  <si>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</si>
  <si>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</si>
  <si>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</si>
  <si>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</si>
  <si>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</si>
  <si>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</si>
  <si>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</si>
  <si>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</si>
  <si>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</si>
  <si>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</si>
  <si>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</si>
  <si>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</si>
  <si>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</si>
  <si>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</si>
  <si>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</si>
  <si>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</si>
  <si>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</si>
  <si>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</si>
  <si>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</si>
  <si>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</si>
  <si>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</si>
  <si>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</si>
  <si>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</si>
  <si>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</si>
  <si>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</si>
  <si>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</si>
  <si>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</si>
  <si>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</si>
  <si>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</si>
  <si>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</si>
  <si>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</si>
  <si>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</si>
  <si>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</si>
  <si>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</si>
  <si>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</si>
  <si>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</si>
  <si>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</si>
  <si>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</si>
  <si>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</si>
  <si>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</si>
  <si>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</si>
  <si>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</si>
  <si>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</si>
  <si>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</si>
  <si>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</si>
  <si>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</si>
  <si>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</si>
  <si>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</si>
  <si>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</si>
  <si>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</si>
  <si>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</si>
  <si>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</si>
  <si>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</si>
  <si>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</si>
  <si>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</si>
  <si>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</si>
  <si>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</si>
  <si>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</si>
  <si>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</si>
  <si>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</si>
  <si>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</si>
  <si>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</si>
  <si>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</si>
  <si>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</si>
  <si>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</si>
  <si>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</si>
  <si>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</si>
  <si>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</si>
  <si>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</si>
  <si>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</si>
  <si>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</si>
  <si>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</si>
  <si>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</si>
  <si>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</si>
  <si>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</si>
  <si>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</si>
  <si>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</si>
  <si>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</si>
  <si>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</si>
  <si>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</si>
  <si>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</si>
  <si>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</si>
  <si>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</si>
  <si>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</si>
  <si>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</si>
  <si>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</si>
  <si>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</si>
  <si>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</si>
  <si>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</si>
  <si>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</si>
  <si>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</si>
  <si>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</si>
  <si>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</si>
  <si>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</si>
  <si>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</si>
  <si>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</si>
  <si>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</si>
  <si>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</si>
  <si>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</si>
  <si>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</si>
  <si>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</si>
  <si>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</si>
  <si>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</si>
  <si>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</si>
  <si>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</si>
  <si>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</si>
  <si>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</si>
  <si>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</si>
  <si>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</si>
  <si>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</si>
  <si>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</si>
  <si>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</si>
  <si>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</si>
  <si>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</si>
  <si>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</si>
  <si>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</si>
  <si>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</si>
  <si>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</si>
  <si>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</si>
  <si>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</si>
  <si>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</si>
  <si>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</si>
  <si>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</si>
  <si>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</si>
  <si>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</si>
  <si>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</si>
  <si>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</si>
  <si>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</si>
  <si>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</si>
  <si>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</si>
  <si>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</si>
  <si>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</si>
  <si>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</si>
  <si>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</si>
  <si>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</si>
  <si>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</si>
  <si>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</si>
  <si>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</si>
  <si>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</si>
  <si>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</si>
  <si>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</si>
  <si>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</si>
  <si>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</si>
  <si>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</si>
  <si>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</si>
  <si>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</si>
  <si>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</si>
  <si>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</si>
  <si>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</si>
  <si>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</si>
  <si>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</si>
  <si>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</si>
  <si>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</si>
  <si>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</si>
  <si>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</si>
  <si>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</si>
  <si>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</si>
  <si>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</si>
  <si>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</si>
  <si>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</si>
  <si>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</si>
  <si>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</si>
  <si>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</si>
  <si>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</si>
  <si>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</si>
  <si>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</si>
  <si>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</si>
  <si>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</si>
  <si>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</si>
  <si>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</si>
  <si>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</si>
  <si>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</si>
  <si>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</si>
  <si>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</si>
  <si>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</si>
  <si>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</si>
  <si>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</si>
  <si>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</si>
  <si>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</si>
  <si>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</si>
  <si>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</si>
  <si>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</si>
  <si>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</si>
  <si>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</si>
  <si>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</si>
  <si>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</si>
  <si>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</si>
  <si>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</si>
  <si>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</si>
  <si>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</si>
  <si>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</si>
  <si>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</si>
  <si>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</si>
  <si>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</si>
  <si>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</si>
  <si>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</si>
  <si>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</si>
  <si>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</si>
  <si>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</si>
  <si>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</si>
  <si>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</si>
  <si>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</si>
  <si>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</si>
  <si>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</si>
  <si>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</si>
  <si>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</si>
  <si>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</si>
  <si>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</si>
  <si>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</si>
  <si>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</si>
  <si>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</si>
  <si>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</si>
  <si>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</si>
  <si>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</si>
  <si>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</si>
  <si>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</si>
  <si>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</si>
  <si>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</si>
  <si>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</si>
  <si>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</si>
  <si>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</si>
  <si>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</si>
  <si>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</si>
  <si>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</si>
  <si>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</si>
  <si>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</si>
  <si>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</si>
  <si>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</si>
  <si>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</si>
  <si>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</si>
  <si>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</si>
  <si>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</si>
  <si>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</si>
  <si>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</si>
  <si>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</si>
  <si>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</si>
  <si>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</si>
  <si>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</si>
  <si>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</si>
  <si>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</si>
  <si>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</si>
  <si>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</si>
  <si>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</si>
  <si>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</si>
  <si>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</si>
  <si>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</si>
  <si>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</si>
  <si>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</si>
  <si>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</si>
  <si>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</si>
  <si>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</si>
  <si>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</si>
  <si>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</si>
  <si>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</si>
  <si>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</si>
  <si>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</si>
  <si>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</si>
  <si>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</si>
  <si>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</si>
  <si>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</si>
  <si>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</si>
  <si>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</si>
  <si>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</si>
  <si>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</si>
  <si>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</si>
  <si>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</si>
  <si>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</si>
  <si>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</si>
  <si>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</si>
  <si>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</si>
  <si>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</si>
  <si>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</si>
  <si>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</si>
  <si>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</si>
  <si>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</si>
  <si>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</si>
  <si>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</si>
  <si>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</si>
  <si>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</si>
  <si>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</si>
  <si>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</si>
  <si>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</si>
  <si>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</si>
  <si>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</si>
  <si>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</si>
  <si>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</si>
  <si>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</si>
  <si>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</si>
  <si>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</si>
  <si>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</si>
  <si>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</si>
  <si>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</si>
  <si>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</si>
  <si>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</si>
  <si>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</si>
  <si>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</si>
  <si>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</si>
  <si>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</si>
  <si>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</si>
  <si>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</si>
  <si>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</si>
  <si>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</si>
  <si>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</si>
  <si>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</si>
  <si>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</si>
  <si>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</si>
  <si>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</si>
  <si>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</si>
  <si>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</si>
  <si>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</si>
  <si>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</si>
  <si>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</si>
  <si>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</si>
  <si>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</si>
  <si>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jed0267</t>
  </si>
  <si>
    <t>jed0571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</si>
  <si>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</si>
  <si>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</si>
  <si>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</si>
  <si>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</si>
  <si>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</si>
  <si>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</si>
  <si>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</si>
  <si>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</si>
  <si>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</si>
  <si>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 xml:space="preserve">at site TS </t>
  </si>
  <si>
    <t>PCM-20251128-00000663</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</si>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</sst>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326.65352465277829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45989.601950578704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45989.601950578704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45989.601950578704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45989.601950578704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45989.601950578704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45989.601950578704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45989.601950578704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45989.601950578704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45989.601950578704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45989.601950578704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45989.601950578704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45989.601950578704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45989.601950578704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45989.601950578704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45989.601950578704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45989.601950578704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45989.601950578704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45989.601950578704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45989.601950578704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45989.601950578704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45989.601950578704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45989.601950578704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45989.601950578704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45989.601950578704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45989.601950578704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45989.601950578704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45989.601950578704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45989.601950578704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45989.601950578704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45989.601950578704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45989.601950578704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45989.601950578704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45989.601950578704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45989.601950578704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45989.601950578704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45989.601950578704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45989.601950578704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45989.601950578704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A6F94BC2-0568-4E0A-B3F1-EA3775BECB87}"/>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164.60211261574295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5.2145315972229582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0.96114039351959946</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45989.601950578704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45989.601950578704</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45989.601950578704</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45989.601950578704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45989.601950578704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45989.601950578704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45989.601950578704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45989.601950578704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45989.601950578704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45989.601950578704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45989.601950578704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45989.601950578704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45989.601950578704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45989.601950578704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45989.601950578704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45989.601950578704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45989.601950578704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45989.601950578704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45989.601950578704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45989.601950578704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45989.601950578704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45989.601950578704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45989.601950578704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45989.601950578704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45989.601950578704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45989.601950578704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45989.601950578704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45989.601950578704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45989.601950578704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45989.601950578704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45989.601950578704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45989.601950578704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45989.601950578704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45989.601950578704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45989.601950578704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45989.601950578704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45989.601950578704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45989.601950578704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45989.601950578704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45989.601950578704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45989.601950578704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45989.601950578704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45989.601950578704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45989.601950578704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45989.601950578704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45989.601950578704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45989.601950578704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45989.601950578704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45989.601950578704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45989.601950578704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45989.601950578704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45989.601950578704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45989.601950578704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45989.601950578704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45989.601950578704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45989.601950578704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45989.601950578704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45989.601950578704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45989.601950578704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45989.601950578704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45989.601950578704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45989.601950578704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45989.601950578704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45989.601950578704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45989.601950578704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45989.601950578704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45989.601950578704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45989.601950578704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45989.601950578704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45989.601950578704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45989.601950578704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45989.601950578704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45989.601950578704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45989.601950578704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45989.601950578704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45989.601950578704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45989.601950578704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45989.601950578704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45989.601950578704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45989.601950578704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45989.601950578704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45989.601950578704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45989.601950578704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45989.601950578704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45989.601950578704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45989.601950578704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45989.601950578704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45989.601950578704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45989.601950578704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45989.601950578704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45989.601950578704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45989.601950578704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45989.601950578704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45989.601950578704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45989.601950578704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45989.601950578704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45989.601950578704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45989.601950578704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45989.601950578704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45989.601950578704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45989.601950578704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45989.601950578704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45989.601950578704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45989.601950578704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45989.601950578704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45989.601950578704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45989.601950578704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45989.601950578704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45989.601950578704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45989.601950578704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45989.601950578704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45989.601950578704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45989.601950578704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45989.601950578704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45989.601950578704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45989.601950578704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45989.601950578704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45989.601950578704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45989.601950578704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45989.601950578704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45989.601950578704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45989.601950578704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45989.601950578704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45989.601950578704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45989.601950578704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45989.601950578704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45989.601950578704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45989.601950578704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45989.601950578704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45989.601950578704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45989.601950578704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45989.601950578704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45989.601950578704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45989.601950578704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45989.601950578704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45989.601950578704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45989.601950578704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45989.601950578704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45989.601950578704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45989.601950578704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45989.601950578704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45989.601950578704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45989.601950578704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45989.601950578704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45989.601950578704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45989.601950578704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45989.601950578704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45989.601950578704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45989.601950578704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45989.601950578704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45989.601950578704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45989.601950578704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45989.601950578704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45989.601950578704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45989.601950578704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45989.601950578704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45989.601950578704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45989.601950578704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45989.601950578704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45989.601950578704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45989.601950578704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45989.601950578704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45989.601950578704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45989.601950578704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45989.601950578704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45989.601950578704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45989.601950578704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45989.601950578704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45989.601950578704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45989.601950578704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45989.601950578704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45989.601950578704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45989.601950578704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45989.601950578704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45989.601950578704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45989.601950578704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45989.601950578704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45989.601950578704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45989.601950578704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45989.601950578704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45989.601950578704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45989.601950578704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45989.601950578704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45989.601950578704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45989.601950578704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45989.601950578704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45989.601950578704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45989.601950578704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45989.601950578704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45989.601950578704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45989.601950578704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45989.601950578704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45989.601950578704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45989.601950578704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45989.601950578704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45989.601950578704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45989.601950578704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45989.601950578704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45989.601950578704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45989.601950578704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45989.601950578704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45989.601950578704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45989.601950578704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45989.601950578704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45989.601950578704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45989.601950578704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45989.601950578704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45989.601950578704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45989.601950578704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45989.601950578704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45989.601950578704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45989.601950578704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45989.601950578704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45989.601950578704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45989.601950578704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45989.601950578704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45989.601950578704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45989.601950578704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45989.601950578704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45989.601950578704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45989.601950578704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45989.601950578704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45989.601950578704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45989.601950578704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45989.601950578704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45989.601950578704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45989.601950578704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45989.601950578704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45989.601950578704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45989.601950578704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45989.601950578704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45989.601950578704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45989.601950578704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45989.601950578704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45989.601950578704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45989.601950578704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45989.601950578704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45989.601950578704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45989.601950578704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45989.601950578704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45989.601950578704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45989.601950578704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45989.601950578704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45989.601950578704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45989.601950578704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45989.601950578704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45989.601950578704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45989.601950578704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45989.601950578704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45989.601950578704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45989.601950578704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45989.601950578704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45989.601950578704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45989.601950578704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45989.601950578704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45989.601950578704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45989.601950578704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45989.601950578704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45989.601950578704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45989.601950578704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45989.601950578704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45989.601950578704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45989.601950578704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45989.601950578704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45989.601950578704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45989.601950578704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45989.601950578704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45989.601950578704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45989.601950578704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45989.601950578704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45989.601950578704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45989.601950578704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45989.601950578704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45989.601950578704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45989.601950578704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45989.601950578704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45989.601950578704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45989.601950578704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45989.601950578704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45989.601950578704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45989.601950578704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45989.601950578704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45989.601950578704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45989.601950578704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45989.601950578704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45989.601950578704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45989.601950578704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45989.601950578704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45989.601950578704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45989.601950578704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45989.601950578704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45989.601950578704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45989.601950578704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45989.601950578704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45989.601950578704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45989.601950578704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45989.601950578704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45989.601950578704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45989.601950578704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45989.601950578704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45989.601950578704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45989.601950578704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45989.601950578704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45989.601950578704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45989.601950578704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45989.601950578704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45989.601950578704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45989.601950578704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45989.601950578704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45989.601950578704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45989.601950578704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45989.601950578704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45989.601950578704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45989.601950578704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45989.601950578704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45989.601950578704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45989.601950578704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45989.601950578704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45989.601950578704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45989.601950578704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45989.601950578704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45989.601950578704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45989.601950578704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45989.601950578704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45989.601950578704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45989.601950578704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45989.601950578704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45989.601950578704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45989.601950578704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45989.601950578704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45989.601950578704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45989.601950578704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45989.601950578704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45989.601950578704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45989.601950578704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45989.601950578704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45989.601950578704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45989.601950578704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45989.601950578704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45989.601950578704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45989.601950578704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45989.601950578704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45989.601950578704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45989.601950578704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45989.601950578704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45989.601950578704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45989.601950578704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45989.601950578704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45989.601950578704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45989.601950578704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45989.601950578704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45989.601950578704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45989.601950578704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45989.601950578704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45989.601950578704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45989.601950578704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45989.601950578704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45989.601950578704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45989.601950578704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45989.601950578704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45989.601950578704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45989.601950578704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45989.601950578704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45989.601950578704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45989.601950578704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45989.601950578704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45989.601950578704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45989.601950578704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45989.601950578704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45989.601950578704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45989.601950578704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45989.601950578704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45989.601950578704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45989.601950578704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45989.601950578704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45989.601950578704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45989.601950578704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45989.601950578704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45989.601950578704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45989.601950578704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45989.601950578704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45989.601950578704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45989.601950578704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45989.601950578704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45989.601950578704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45989.601950578704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45989.601950578704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45989.601950578704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45989.601950578704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45989.601950578704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45989.601950578704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45989.601950578704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45989.601950578704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45989.601950578704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45989.601950578704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45989.601950578704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45989.601950578704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45989.601950578704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45989.601950578704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45989.601950578704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45989.601950578704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45989.601950578704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45989.601950578704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45989.601950578704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45989.601950578704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45989.601950578704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45989.601950578704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45989.601950578704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45989.601950578704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45989.601950578704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45989.601950578704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45989.601950578704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45989.601950578704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45989.601950578704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45989.601950578704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45989.601950578704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45989.601950578704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45989.601950578704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45989.601950578704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45989.601950578704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45989.601950578704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45989.601950578704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45989.601950578704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45989.601950578704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45989.601950578704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45989.601950578704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45989.601950578704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45989.601950578704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45989.601950578704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45989.601950578704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45989.601950578704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45989.601950578704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45989.601950578704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45989.601950578704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45989.601950578704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45989.601950578704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45989.601950578704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45989.601950578704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45989.601950578704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45989.601950578704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45989.601950578704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45989.601950578704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45989.601950578704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45989.601950578704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45989.601950578704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45989.601950578704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45989.601950578704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45989.601950578704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45989.601950578704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45989.601950578704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45989.601950578704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45989.601950578704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45989.601950578704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45989.601950578704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45989.601950578704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45989.601950578704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45989.601950578704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45989.601950578704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45989.601950578704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45989.601950578704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45989.601950578704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45989.601950578704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45989.601950578704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45989.601950578704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45989.601950578704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45989.601950578704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45989.601950578704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45989.601950578704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45989.601950578704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45989.601950578704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45989.601950578704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45989.601950578704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45989.601950578704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45989.601950578704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45989.601950578704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45989.601950578704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45989.601950578704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45989.601950578704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45989.601950578704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45989.601950578704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45989.601950578704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45989.601950578704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45989.601950578704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45989.601950578704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45989.601950578704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45989.601950578704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45989.601950578704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45989.601950578704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45989.601950578704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45989.601950578704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45989.601950578704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45989.601950578704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45989.601950578704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45989.601950578704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45989.601950578704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45989.601950578704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45989.601950578704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45989.601950578704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45989.601950578704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45989.601950578704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45989.601950578704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45989.601950578704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45989.601950578704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45989.601950578704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45989.601950578704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45989.601950578704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45989.601950578704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45989.601950578704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45989.601950578704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45989.601950578704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45989.601950578704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45989.601950578704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45989.601950578704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45989.601950578704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45989.601950578704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45989.601950578704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45989.601950578704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45989.601950578704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45989.601950578704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45989.601950578704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45989.601950578704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45989.601950578704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45989.601950578704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45989.601950578704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45989.601950578704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45989.601950578704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45989.601950578704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45989.601950578704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45989.601950578704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45989.601950578704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45989.601950578704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45989.601950578704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45989.601950578704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45989.601950578704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45989.601950578704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45989.601950578704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45989.601950578704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45989.601950578704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45989.601950578704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45989.601950578704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45989.601950578704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45989.601950578704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45989.601950578704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45989.601950578704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45989.601950578704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45989.601950578704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45989.601950578704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45989.601950578704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45989.601950578704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45989.601950578704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45989.601950578704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45989.601950578704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45989.601950578704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45989.601950578704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45989.601950578704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45989.601950578704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45989.601950578704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45989.601950578704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45989.601950578704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45989.601950578704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45989.601950578704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45989.601950578704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45989.601950578704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45989.601950578704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45989.601950578704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45989.601950578704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45989.601950578704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45989.601950578704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45989.601950578704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45989.601950578704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45989.601950578704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45989.601950578704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45989.601950578704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45989.601950578704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45989.601950578704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45989.601950578704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45989.601950578704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45989.601950578704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45989.601950578704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45989.601950578704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45989.601950578704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45989.601950578704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45989.601950578704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45989.601950578704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45989.601950578704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45989.601950578704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45989.601950578704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45989.601950578704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45989.601950578704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45989.601950578704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45989.601950578704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45989.601950578704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45989.601950578704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45989.601950578704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45989.601950578704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45989.601950578704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45989.601950578704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45989.601950578704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45989.601950578704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45989.601950578704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45989.601950578704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45989.601950578704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45989.601950578704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45989.601950578704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45989.601950578704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45989.601950578704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45989.601950578704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45989.601950578704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45989.601950578704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45989.601950578704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45989.601950578704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45989.601950578704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45989.601950578704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45989.601950578704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45989.601950578704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45989.601950578704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45989.601950578704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45989.601950578704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45989.601950578704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45989.601950578704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45989.601950578704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45989.601950578704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45989.601950578704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45989.601950578704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45989.601950578704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45989.601950578704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45989.601950578704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45989.601950578704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45989.601950578704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45989.601950578704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45989.601950578704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45989.601950578704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45989.601950578704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45989.601950578704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45989.601950578704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45989.601950578704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45989.601950578704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45989.601950578704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45989.601950578704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45989.601950578704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45989.601950578704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45989.601950578704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45989.601950578704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45989.601950578704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45989.601950578704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45989.601950578704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45989.601950578704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45989.601950578704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45989.601950578704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45989.601950578704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45989.601950578704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45989.601950578704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45989.601950578704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45989.601950578704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45989.601950578704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45989.601950578704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45989.601950578704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45989.601950578704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45989.601950578704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45989.601950578704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45989.601950578704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45989.601950578704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45989.601950578704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45989.601950578704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45989.601950578704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45989.601950578704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45989.601950578704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45989.601950578704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45989.601950578704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45989.601950578704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45989.601950578704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45989.601950578704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45989.601950578704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45989.601950578704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45989.601950578704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45989.601950578704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45989.601950578704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45989.601950578704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45989.601950578704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45989.601950578704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45989.601950578704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45989.601950578704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45989.601950578704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45989.601950578704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45989.601950578704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45989.601950578704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45989.601950578704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45989.601950578704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45989.601950578704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45989.601950578704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45989.601950578704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45989.601950578704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45989.601950578704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45989.601950578704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45989.601950578704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45989.601950578704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45989.601950578704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45989.601950578704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45989.601950578704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45989.601950578704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45989.601950578704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45989.601950578704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45989.601950578704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45989.601950578704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45989.601950578704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45989.601950578704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45989.601950578704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45989.601950578704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45989.601950578704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45989.601950578704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45989.601950578704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45989.601950578704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45989.601950578704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45989.601950578704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45989.601950578704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45989.601950578704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45989.601950578704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45989.601950578704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45989.601950578704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45989.601950578704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45989.601950578704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45989.601950578704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45989.601950578704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45989.601950578704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45989.601950578704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45989.601950578704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45989.601950578704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45989.601950578704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45989.601950578704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45989.601950578704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45989.601950578704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45989.601950578704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45989.601950578704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45989.601950578704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45989.601950578704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45989.601950578704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45989.601950578704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45989.601950578704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45989.601950578704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45989.601950578704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45989.601950578704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45989.601950578704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45989.601950578704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45989.601950578704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45989.601950578704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45989.601950578704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45989.601950578704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45989.601950578704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45989.601950578704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45989.601950578704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45989.601950578704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45989.601950578704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45989.601950578704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45989.601950578704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45989.601950578704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45989.601950578704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45989.601950578704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45989.601950578704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45989.601950578704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45989.601950578704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45989.601950578704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45989.601950578704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45989.601950578704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45989.601950578704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45989.601950578704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45989.601950578704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45989.601950578704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45989.601950578704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45989.601950578704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45989.601950578704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45989.601950578704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45989.601950578704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45989.601950578704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45989.601950578704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45989.601950578704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45989.601950578704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45989.601950578704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45989.601950578704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45989.601950578704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45989.601950578704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45989.601950578704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45989.601950578704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45989.601950578704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45989.601950578704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45989.601950578704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45989.601950578704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45989.601950578704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45989.601950578704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45989.601950578704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45989.601950578704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45989.601950578704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45989.601950578704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45989.601950578704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45989.601950578704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45989.601950578704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45989.601950578704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45989.601950578704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45989.601950578704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45989.601950578704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45989.601950578704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45989.601950578704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45989.601950578704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45989.601950578704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45989.601950578704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45989.601950578704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45989.601950578704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45989.601950578704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45989.601950578704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45989.601950578704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45989.601950578704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45989.601950578704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45989.601950578704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45989.601950578704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45989.601950578704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45989.601950578704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45989.601950578704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45989.601950578704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45989.601950578704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45989.601950578704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45989.601950578704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45989.601950578704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45989.601950578704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45989.601950578704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45989.601950578704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45989.601950578704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45989.601950578704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45989.601950578704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45989.601950578704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45989.601950578704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45989.601950578704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45989.601950578704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45989.601950578704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45989.601950578704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45989.601950578704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45989.601950578704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45989.601950578704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45989.601950578704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45989.601950578704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45989.601950578704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45989.601950578704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45989.601950578704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45989.601950578704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45989.601950578704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45989.601950578704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45989.601950578704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45989.601950578704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45989.601950578704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45989.601950578704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45989.601950578704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45989.601950578704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45989.601950578704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45989.601950578704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45989.601950578704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45989.601950578704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45989.601950578704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45989.601950578704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45989.601950578704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45989.601950578704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45989.601950578704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45989.601950578704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45989.601950578704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45989.601950578704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45989.601950578704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45989.601950578704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45989.601950578704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45989.601950578704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45989.601950578704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45989.601950578704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45989.601950578704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45989.601950578704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45989.601950578704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45989.601950578704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45989.601950578704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45989.601950578704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45989.601950578704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45989.601950578704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45989.601950578704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45989.601950578704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45989.601950578704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45989.601950578704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45989.601950578704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45989.601950578704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45989.601950578704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45989.601950578704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45989.601950578704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45989.601950578704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45989.601950578704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45989.601950578704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45989.601950578704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45989.601950578704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45989.601950578704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45989.601950578704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45989.601950578704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45989.601950578704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45989.601950578704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45989.601950578704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45989.601950578704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45989.601950578704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45989.601950578704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45989.601950578704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45989.601950578704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45989.601950578704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45989.601950578704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45989.601950578704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45989.601950578704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45989.601950578704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45989.601950578704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45989.601950578704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45989.601950578704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45989.601950578704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45989.601950578704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45989.601950578704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45989.601950578704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45989.601950578704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45989.601950578704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45989.601950578704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45989.601950578704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45989.601950578704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45989.601950578704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45989.601950578704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45989.601950578704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45989.601950578704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45989.601950578704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45989.601950578704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45989.601950578704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45989.601950578704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45989.601950578704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45989.601950578704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45989.601950578704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45989.601950578704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45989.601950578704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45989.601950578704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45989.601950578704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45989.601950578704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45989.601950578704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45989.601950578704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45989.601950578704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45989.601950578704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45989.601950578704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45989.601950578704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45989.601950578704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45989.601950578704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45989.601950578704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45989.601950578704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45989.601950578704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45989.601950578704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45989.601950578704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45989.601950578704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45989.601950578704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45989.601950578704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45989.601950578704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45989.601950578704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45989.601950578704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45989.601950578704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45989.601950578704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45989.601950578704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45989.601950578704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45989.601950578704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45989.601950578704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45989.601950578704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45989.601950578704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45989.601950578704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45989.601950578704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45989.601950578704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45989.601950578704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45989.601950578704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45989.601950578704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45989.601950578704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45989.601950578704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45989.601950578704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45989.601950578704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45989.601950578704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45989.601950578704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45989.601950578704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45989.601950578704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45989.601950578704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45989.601950578704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45989.601950578704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45989.601950578704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45989.601950578704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45989.601950578704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45989.601950578704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45989.601950578704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45989.601950578704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45989.601950578704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45989.601950578704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45989.601950578704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45989.601950578704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45989.601950578704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45989.601950578704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45989.601950578704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45989.601950578704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45989.601950578704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45989.601950578704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45989.601950578704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45989.601950578704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45989.601950578704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45989.601950578704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45989.601950578704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45989.601950578704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45989.601950578704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45989.601950578704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45989.601950578704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45989.601950578704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45989.601950578704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45989.601950578704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45989.601950578704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45989.601950578704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45989.601950578704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45989.601950578704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45989.601950578704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45989.601950578704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45989.601950578704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45989.601950578704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45989.601950578704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45989.601950578704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45989.601950578704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45989.601950578704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45989.601950578704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45989.601950578704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45989.601950578704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45989.601950578704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45989.601950578704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45989.601950578704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45989.601950578704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45989.601950578704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45989.601950578704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45989.601950578704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45989.601950578704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45989.601950578704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45989.601950578704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286.12123298610823</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45989.601950578704</v>
      </c>
      <c r="H3" s="92"/>
      <c r="I3" s="110" t="str">
        <f>IFERROR(VLOOKUP(D3,DB!A:F,6,0),"")</f>
        <v/>
      </c>
      <c r="J3" s="110" t="str">
        <f>IFERROR(VLOOKUP(D3,DB!A:G,7,0),"")</f>
        <v/>
      </c>
      <c r="K3" s="94"/>
      <c r="L3" s="88" t="str">
        <f>IFERROR(VLOOKUP(D3,DB!A:I,9,0),"")</f>
        <v/>
      </c>
    </row>
    <row r="4" spans="1:16" ht="15" customHeight="1">
      <c r="A4" s="110"/>
      <c r="B4" s="88" t="str">
        <f>IFERROR(VLOOKUP(D4,DB!A:K,11,0),"")</f>
        <v>R4</v>
      </c>
      <c r="C4" s="90"/>
      <c r="D4" s="88" t="s">
        <v>39116</v>
      </c>
      <c r="E4" s="91"/>
      <c r="F4" s="92"/>
      <c r="G4" s="93">
        <f t="shared" ca="1" si="0"/>
        <v>45989.601950578704</v>
      </c>
      <c r="H4" s="92"/>
      <c r="I4" s="110" t="str">
        <f>IFERROR(VLOOKUP(D4,DB!A:F,6,0),"")</f>
        <v>SCECO</v>
      </c>
      <c r="J4" s="110" t="str">
        <f>IFERROR(VLOOKUP(D4,DB!A:G,7,0),"")</f>
        <v>New BB</v>
      </c>
      <c r="K4" s="94"/>
      <c r="L4" s="88" t="str">
        <f>IFERROR(VLOOKUP(D4,DB!A:I,9,0),"")</f>
        <v>Zain</v>
      </c>
    </row>
    <row r="5" spans="1:16" ht="15" customHeight="1">
      <c r="A5" s="110"/>
      <c r="B5" s="88" t="str">
        <f>IFERROR(VLOOKUP(D5,DB!A:K,11,0),"")</f>
        <v>R4</v>
      </c>
      <c r="C5" s="90"/>
      <c r="D5" s="88" t="s">
        <v>39117</v>
      </c>
      <c r="E5" s="91"/>
      <c r="F5" s="92"/>
      <c r="G5" s="93">
        <f t="shared" ref="G5:G68" ca="1" si="1">IFERROR(NOW()-F5,"")</f>
        <v>45989.601950578704</v>
      </c>
      <c r="H5" s="92"/>
      <c r="I5" s="110" t="str">
        <f>IFERROR(VLOOKUP(D5,DB!A:F,6,0),"")</f>
        <v>SCECO</v>
      </c>
      <c r="J5" s="110" t="str">
        <f>IFERROR(VLOOKUP(D5,DB!A:G,7,0),"")</f>
        <v>Good</v>
      </c>
      <c r="K5" s="94"/>
      <c r="L5" s="88" t="str">
        <f>IFERROR(VLOOKUP(D5,DB!A:I,9,0),"")</f>
        <v>Latis</v>
      </c>
    </row>
    <row r="6" spans="1:16" ht="15" customHeight="1">
      <c r="A6" s="110"/>
      <c r="B6" s="88" t="str">
        <f>IFERROR(VLOOKUP(D6,DB!A:K,11,0),"")</f>
        <v/>
      </c>
      <c r="C6" s="90"/>
      <c r="D6" s="88"/>
      <c r="E6" s="91"/>
      <c r="F6" s="92"/>
      <c r="G6" s="93">
        <f t="shared" ca="1" si="1"/>
        <v>45989.601950578704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45989.601950578704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45989.601950578704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45989.601950578704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45989.601950578704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45989.601950578704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45989.601950578704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45989.601950578704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45989.601950578704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45989.601950578704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45989.601950578704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45989.601950578704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45989.601950578704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45989.601950578704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45989.601950578704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45989.601950578704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45989.601950578704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45989.601950578704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45989.601950578704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45989.601950578704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45989.601950578704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45989.601950578704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45989.601950578704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45989.601950578704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45989.601950578704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45989.601950578704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45989.601950578704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45989.601950578704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45989.601950578704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45989.601950578704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45989.601950578704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45989.601950578704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45989.601950578704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45989.601950578704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45989.601950578704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45989.601950578704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45989.601950578704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45989.601950578704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45989.601950578704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45989.601950578704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45989.601950578704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45989.601950578704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45989.601950578704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45989.601950578704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45989.601950578704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45989.601950578704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45989.601950578704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45989.601950578704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45989.601950578704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45989.601950578704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45989.601950578704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45989.601950578704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45989.601950578704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45989.601950578704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45989.601950578704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45989.601950578704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45989.601950578704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45989.601950578704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45989.601950578704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45989.601950578704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45989.601950578704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45989.601950578704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45989.601950578704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45989.601950578704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45989.601950578704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45989.601950578704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45989.601950578704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45989.601950578704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45989.601950578704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45989.601950578704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45989.601950578704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45989.601950578704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45989.601950578704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45989.601950578704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45989.601950578704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45989.601950578704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45989.601950578704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45989.601950578704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45989.601950578704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45989.601950578704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45989.601950578704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45989.601950578704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45989.601950578704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45989.601950578704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45989.601950578704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45989.601950578704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45989.601950578704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45989.601950578704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45989.601950578704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45989.601950578704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45989.601950578704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45989.601950578704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45989.601950578704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45989.601950578704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45989.601950578704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45989.601950578704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45989.601950578704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45989.601950578704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45989.601950578704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45989.601950578704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45989.601950578704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45989.601950578704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45989.601950578704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45989.601950578704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45989.601950578704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45989.601950578704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45989.601950578704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45989.601950578704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45989.601950578704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45989.601950578704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45989.601950578704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45989.601950578704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45989.601950578704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45989.601950578704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45989.601950578704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45989.601950578704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45989.601950578704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45989.601950578704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45989.601950578704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45989.601950578704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45989.601950578704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45989.601950578704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45989.601950578704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45989.601950578704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45989.601950578704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45989.601950578704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45989.601950578704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45989.601950578704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45989.601950578704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45989.601950578704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45989.601950578704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45989.601950578704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45989.601950578704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45989.601950578704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45989.601950578704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45989.601950578704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45989.601950578704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45989.601950578704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45989.601950578704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45989.601950578704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45989.601950578704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45989.601950578704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45989.601950578704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45989.601950578704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45989.601950578704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45989.601950578704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45989.601950578704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45989.601950578704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45989.601950578704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45989.601950578704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45989.601950578704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45989.601950578704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45989.601950578704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45989.601950578704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45989.601950578704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45989.601950578704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45989.601950578704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45989.601950578704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45989.601950578704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45989.601950578704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45989.601950578704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45989.601950578704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45989.601950578704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45989.601950578704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45989.601950578704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45989.601950578704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45989.601950578704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45989.601950578704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45989.601950578704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45989.601950578704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45989.601950578704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45989.601950578704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45989.601950578704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45989.601950578704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45989.601950578704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45989.601950578704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45989.601950578704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45989.601950578704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45989.601950578704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45989.601950578704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45989.601950578704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45989.601950578704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45989.601950578704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45989.601950578704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45989.601950578704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45989.601950578704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45989.601950578704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45989.601950578704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45989.601950578704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45989.601950578704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45989.601950578704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45989.601950578704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45989.601950578704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45989.601950578704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45989.601950578704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45989.601950578704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45989.601950578704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45989.601950578704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45989.601950578704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45989.601950578704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45989.601950578704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45989.601950578704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45989.601950578704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45989.601950578704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45989.601950578704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45989.601950578704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45989.601950578704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45989.601950578704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45989.601950578704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45989.601950578704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45989.601950578704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45989.601950578704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45989.601950578704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45989.601950578704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45989.601950578704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45989.601950578704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45989.601950578704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45989.601950578704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45989.601950578704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45989.601950578704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45989.601950578704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45989.601950578704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45989.601950578704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45989.601950578704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45989.601950578704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45989.601950578704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45989.601950578704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45989.601950578704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45989.601950578704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45989.601950578704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45989.601950578704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45989.601950578704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45989.601950578704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45989.601950578704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45989.601950578704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45989.601950578704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45989.601950578704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45989.601950578704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45989.601950578704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45989.601950578704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45989.601950578704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45989.601950578704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45989.601950578704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45989.601950578704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45989.601950578704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45989.601950578704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45989.601950578704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45989.601950578704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45989.601950578704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45989.601950578704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45989.601950578704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45989.601950578704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45989.601950578704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45989.601950578704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45989.601950578704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45989.601950578704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45989.601950578704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45989.601950578704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45989.601950578704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45989.601950578704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45989.601950578704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45989.601950578704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45989.601950578704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45989.601950578704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45989.601950578704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45989.601950578704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45989.601950578704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45989.601950578704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45989.601950578704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45989.601950578704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45989.601950578704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45989.601950578704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45989.601950578704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45989.601950578704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45989.601950578704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45989.601950578704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45989.601950578704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45989.601950578704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45989.601950578704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45989.601950578704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45989.601950578704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45989.601950578704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45989.601950578704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45989.601950578704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45989.601950578704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45989.601950578704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45989.601950578704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45989.601950578704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45989.601950578704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45989.601950578704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45989.601950578704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45989.601950578704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45989.601950578704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45989.601950578704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45989.601950578704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45989.601950578704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45989.601950578704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45989.601950578704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45989.601950578704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45989.601950578704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45989.601950578704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39118</v>
      </c>
      <c r="B2" s="37" t="str">
        <f>IFERROR(VLOOKUP(D2,DB!A:K,11,0),"")</f>
        <v>R5</v>
      </c>
      <c r="C2" s="37">
        <v>3</v>
      </c>
      <c r="D2" s="103" t="s">
        <v>36011</v>
      </c>
      <c r="E2" s="37" t="s">
        <v>39021</v>
      </c>
      <c r="F2" s="38">
        <v>45891.832060185188</v>
      </c>
      <c r="G2" s="105">
        <f ca="1">IFERROR(NOW()-F2,"")</f>
        <v>97.769890393516107</v>
      </c>
      <c r="H2" s="38">
        <v>45891.790393518517</v>
      </c>
      <c r="I2" s="37" t="str">
        <f>IFERROR(VLOOKUP(D2,DB!A:F,6,0),"")</f>
        <v>Generator-SG</v>
      </c>
      <c r="J2" s="37" t="str">
        <f>IFERROR(VLOOKUP(D2,DB!A:G,7,0),"")</f>
        <v>Vandalized</v>
      </c>
      <c r="K2" s="37" t="s">
        <v>39119</v>
      </c>
      <c r="L2" s="37" t="str">
        <f>IFERROR(VLOOKUP(D2,DB!A:I,9,0),"")</f>
        <v>Latis</v>
      </c>
      <c r="M2" s="102"/>
    </row>
    <row r="3" spans="1:13" s="39" customFormat="1" ht="30.75">
      <c r="A3" s="37" t="s">
        <v>39120</v>
      </c>
      <c r="B3" s="37" t="str">
        <f>IFERROR(VLOOKUP(D3,DB!A:K,11,0),"")</f>
        <v>R5</v>
      </c>
      <c r="C3" s="37">
        <v>1</v>
      </c>
      <c r="D3" s="37" t="s">
        <v>33268</v>
      </c>
      <c r="E3" s="37" t="s">
        <v>39100</v>
      </c>
      <c r="F3" s="38">
        <v>45926.188877314817</v>
      </c>
      <c r="G3" s="105">
        <f t="shared" ref="G3" ca="1" si="0">IFERROR(NOW()-F3,"")</f>
        <v>63.413073263887782</v>
      </c>
      <c r="H3" s="38">
        <v>45926.158159722225</v>
      </c>
      <c r="I3" s="37" t="str">
        <f>IFERROR(VLOOKUP(D3,DB!A:F,6,0),"")</f>
        <v>SCECO</v>
      </c>
      <c r="J3" s="37" t="str">
        <f>IFERROR(VLOOKUP(D3,DB!A:G,7,0),"")</f>
        <v>Good</v>
      </c>
      <c r="K3" s="37" t="s">
        <v>39121</v>
      </c>
      <c r="L3" s="37" t="str">
        <f>IFERROR(VLOOKUP(D3,DB!A:I,9,0),"")</f>
        <v>Latis</v>
      </c>
      <c r="M3" s="102"/>
    </row>
    <row r="4" spans="1:13" s="39" customFormat="1" ht="48" customHeight="1">
      <c r="A4" s="106" t="s">
        <v>39122</v>
      </c>
      <c r="B4" s="106" t="str">
        <f>IFERROR(VLOOKUP(D4,DB!A:K,11,0),"")</f>
        <v>R5</v>
      </c>
      <c r="C4" s="106">
        <v>1</v>
      </c>
      <c r="D4" s="106" t="s">
        <v>34758</v>
      </c>
      <c r="E4" s="106" t="s">
        <v>39100</v>
      </c>
      <c r="F4" s="107">
        <v>45948.661111111112</v>
      </c>
      <c r="G4" s="108">
        <f t="shared" ref="G4" ca="1" si="1">IFERROR(NOW()-F4,"")</f>
        <v>40.940839467592014</v>
      </c>
      <c r="H4" s="107">
        <v>45948.661111111112</v>
      </c>
      <c r="I4" s="106" t="str">
        <f>IFERROR(VLOOKUP(D4,DB!A:F,6,0),"")</f>
        <v>SCECO</v>
      </c>
      <c r="J4" s="106" t="str">
        <f>IFERROR(VLOOKUP(D4,DB!A:G,7,0),"")</f>
        <v>Dead</v>
      </c>
      <c r="K4" s="106" t="s">
        <v>39123</v>
      </c>
      <c r="L4" s="106" t="str">
        <f>IFERROR(VLOOKUP(D4,DB!A:I,9,0),"")</f>
        <v>Latis</v>
      </c>
    </row>
    <row r="5" spans="1:13" s="39" customFormat="1" ht="30.75">
      <c r="A5" s="106" t="s">
        <v>39124</v>
      </c>
      <c r="B5" s="106" t="str">
        <f>IFERROR(VLOOKUP(D5,DB!A:K,11,0),"")</f>
        <v>R5</v>
      </c>
      <c r="C5" s="106">
        <v>1</v>
      </c>
      <c r="D5" s="106" t="s">
        <v>36518</v>
      </c>
      <c r="E5" s="106" t="s">
        <v>39021</v>
      </c>
      <c r="F5" s="107">
        <v>45981.373298611114</v>
      </c>
      <c r="G5" s="108">
        <f ca="1">IFERROR(NOW()-F5,"")</f>
        <v>8.2286519675908494</v>
      </c>
      <c r="H5" s="146">
        <v>45981.360798611109</v>
      </c>
      <c r="I5" s="106" t="str">
        <f>IFERROR(VLOOKUP(D5,DB!A:F,6,0),"")</f>
        <v>SCECO</v>
      </c>
      <c r="J5" s="106" t="str">
        <f>IFERROR(VLOOKUP(D5,DB!A:G,7,0),"")</f>
        <v>Dead</v>
      </c>
      <c r="K5" s="106" t="s">
        <v>39125</v>
      </c>
      <c r="L5" s="106" t="str">
        <f>IFERROR(VLOOKUP(D5,DB!A:I,9,0),"")</f>
        <v>Latis</v>
      </c>
    </row>
    <row r="6" spans="1:13">
      <c r="A6" s="37"/>
      <c r="B6" s="37" t="str">
        <f>IFERROR(VLOOKUP(D6,DB!A:K,11,0),"")</f>
        <v/>
      </c>
      <c r="C6" s="37"/>
      <c r="D6" s="148"/>
      <c r="E6" s="37"/>
      <c r="F6" s="38"/>
      <c r="G6" s="143">
        <f t="shared" ref="G6:G15" ca="1" si="2">IFERROR(NOW()-F6,"")</f>
        <v>45989.601950578704</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45989.601950578704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45989.601950578704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45989.601950578704</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45989.601950578704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45989.601950578704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45989.601950578704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45989.601950578704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45989.601950578704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45989.601950578704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45989.601950578704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45989.601950578704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45989.601950578704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45989.601950578704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45989.601950578704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45989.601950578704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45989.601950578704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45989.601950578704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45989.601950578704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45989.601950578704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45989.601950578704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45989.601950578704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45989.601950578704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45989.601950578704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45989.601950578704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45989.601950578704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45989.601950578704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45989.601950578704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45989.601950578704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45989.601950578704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45989.601950578704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45989.601950578704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45989.601950578704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45989.601950578704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45989.601950578704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45989.601950578704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45989.601950578704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45989.601950578704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45989.601950578704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45989.601950578704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45989.601950578704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45989.601950578704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45989.601950578704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45989.601950578704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39126</v>
      </c>
      <c r="B2" s="123" t="str">
        <f>IFERROR(VLOOKUP(D2,DB!A:K,11,0),"")</f>
        <v>R6</v>
      </c>
      <c r="C2" s="124">
        <v>1</v>
      </c>
      <c r="D2" s="123" t="s">
        <v>37984</v>
      </c>
      <c r="E2" s="106" t="s">
        <v>39021</v>
      </c>
      <c r="F2" s="125">
        <v>45989.539803240739</v>
      </c>
      <c r="G2" s="72">
        <f ca="1">IFERROR(NOW()-F2,"-")</f>
        <v>6.2147337965143379E-2</v>
      </c>
      <c r="H2" s="125">
        <v>45989.533680555556</v>
      </c>
      <c r="I2" s="123" t="str">
        <f>IFERROR(VLOOKUP(D2,DB!A:F,6,0),"")</f>
        <v>SCECO</v>
      </c>
      <c r="J2" s="123" t="str">
        <f>IFERROR(VLOOKUP(D2,DB!A:G,7,0),"")</f>
        <v>Good</v>
      </c>
      <c r="K2" s="126" t="s">
        <v>39127</v>
      </c>
      <c r="L2" s="127" t="str">
        <f>IFERROR(VLOOKUP(D2,DB!A:I,9,0),"")</f>
        <v>Latis</v>
      </c>
    </row>
    <row r="3" spans="1:16382" ht="31.5" customHeight="1">
      <c r="A3" s="122" t="s">
        <v>39128</v>
      </c>
      <c r="B3" s="123" t="str">
        <f>IFERROR(VLOOKUP(D3,DB!A:K,11,0),"")</f>
        <v>R6</v>
      </c>
      <c r="C3" s="124">
        <v>6</v>
      </c>
      <c r="D3" s="123" t="s">
        <v>31552</v>
      </c>
      <c r="E3" s="106" t="s">
        <v>39021</v>
      </c>
      <c r="F3" s="125">
        <v>45989.575277777774</v>
      </c>
      <c r="G3" s="72">
        <f t="shared" ref="G3:G5" ca="1" si="0">IFERROR(NOW()-F3,"-")</f>
        <v>2.6672800930100493E-2</v>
      </c>
      <c r="H3" s="125">
        <v>45989.567916666667</v>
      </c>
      <c r="I3" s="123" t="str">
        <f>IFERROR(VLOOKUP(D3,DB!A:F,6,0),"")</f>
        <v>SCECO+STB</v>
      </c>
      <c r="J3" s="123" t="str">
        <f>IFERROR(VLOOKUP(D3,DB!A:G,7,0),"")</f>
        <v>Dead+No BB Design</v>
      </c>
      <c r="K3" s="126" t="s">
        <v>39129</v>
      </c>
      <c r="L3" s="127" t="str">
        <f>IFERROR(VLOOKUP(D3,DB!A:I,9,0),"")</f>
        <v>Latis</v>
      </c>
    </row>
    <row r="4" spans="1:16382" ht="31.5" customHeight="1">
      <c r="A4" s="122"/>
      <c r="B4" s="123" t="str">
        <f>IFERROR(VLOOKUP(D4,DB!A:K,11,0),"")</f>
        <v/>
      </c>
      <c r="C4" s="124"/>
      <c r="D4" s="123"/>
      <c r="E4" s="106"/>
      <c r="F4" s="125"/>
      <c r="G4" s="72">
        <f t="shared" ca="1" si="0"/>
        <v>45989.601950578704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07"/>
      <c r="G5" s="72">
        <f t="shared" ca="1" si="0"/>
        <v>45989.601950578704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45989.601950578704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45989.601950578704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45989.601950578704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45989.601950578704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45989.601950578704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45989.601950578704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45989.601950578704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45989.601950578704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45989.601950578704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45989.601950578704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45989.601950578704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1"/>
      <c r="E17" s="106"/>
      <c r="F17" s="125"/>
      <c r="G17" s="72">
        <f ca="1">IFERROR(NOW()-F17,"-")</f>
        <v>45989.601950578704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45989.601950578704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45989.601950578704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45989.601950578704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45989.601950578704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45989.601950578704</v>
      </c>
      <c r="H22" s="125"/>
      <c r="I22" s="123" t="str">
        <f>IFERROR(VLOOKUP(D22,DB!A:F,6,0),"")</f>
        <v/>
      </c>
      <c r="J22" s="123" t="str">
        <f>IFERROR(VLOOKUP(D22,DB!A:G,7,0),"")</f>
        <v/>
      </c>
      <c r="K22" s="126"/>
      <c r="L22" s="127"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2025-11-28T11:28:44Z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