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47" documentId="120_S{2AC9BD13-BADA-5192-A53E-5A8FF88502F6}" xr6:coauthVersionLast="47" xr6:coauthVersionMax="47" xr10:uidLastSave="{1793AC72-FFA1-4B0D-9F10-78F4138C7C3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3" i="9"/>
  <c r="I4" i="9"/>
  <c r="I5" i="9"/>
  <c r="I6" i="9"/>
  <c r="G4" i="9"/>
  <c r="G5" i="9"/>
  <c r="L2" i="9"/>
  <c r="L3" i="9"/>
  <c r="L4" i="9"/>
  <c r="L5" i="9"/>
  <c r="L6" i="9"/>
  <c r="J2" i="9"/>
  <c r="J3" i="9"/>
  <c r="J4" i="9"/>
  <c r="J5" i="9"/>
  <c r="J6" i="9"/>
  <c r="G6" i="9"/>
  <c r="G7"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<sst xmlns="http://schemas.openxmlformats.org/spreadsheetml/2006/main" count="180282" uniqueCount="39126">
  <si>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</si>
  <si>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</si>
  <si>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</si>
  <si>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</si>
  <si>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</si>
  <si>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</si>
  <si>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</si>
  <si>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</si>
  <si>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</si>
  <si>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</si>
  <si>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</si>
  <si>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</si>
  <si>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</si>
  <si>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</si>
  <si>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</si>
  <si>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</si>
  <si>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</si>
  <si>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</si>
  <si>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</si>
  <si>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</si>
  <si>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</si>
  <si>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</si>
  <si>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</si>
  <si>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</si>
  <si>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</si>
  <si>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</si>
  <si>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</si>
  <si>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</si>
  <si>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</si>
  <si>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</si>
  <si>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</si>
  <si>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</si>
  <si>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</si>
  <si>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</si>
  <si>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</si>
  <si>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</si>
  <si>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</si>
  <si>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</si>
  <si>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</si>
  <si>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</si>
  <si>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</si>
  <si>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</si>
  <si>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</si>
  <si>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</si>
  <si>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</si>
  <si>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</si>
  <si>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</si>
  <si>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</si>
  <si>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</si>
  <si>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</si>
  <si>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</si>
  <si>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</si>
  <si>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</si>
  <si>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</si>
  <si>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</si>
  <si>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</si>
  <si>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</si>
  <si>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</si>
  <si>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</si>
  <si>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</si>
  <si>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</si>
  <si>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</si>
  <si>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</si>
  <si>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</si>
  <si>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</si>
  <si>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</si>
  <si>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</si>
  <si>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</si>
  <si>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</si>
  <si>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</si>
  <si>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</si>
  <si>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</si>
  <si>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</si>
  <si>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</si>
  <si>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</si>
  <si>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</si>
  <si>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</si>
  <si>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</si>
  <si>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</si>
  <si>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</si>
  <si>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</si>
  <si>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</si>
  <si>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</si>
  <si>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</si>
  <si>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</si>
  <si>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</si>
  <si>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</si>
  <si>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</si>
  <si>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</si>
  <si>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</si>
  <si>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</si>
  <si>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</si>
  <si>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</si>
  <si>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</si>
  <si>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</si>
  <si>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</si>
  <si>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</si>
  <si>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</si>
  <si>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</si>
  <si>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</si>
  <si>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</si>
  <si>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</si>
  <si>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</si>
  <si>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</si>
  <si>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</si>
  <si>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</si>
  <si>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</si>
  <si>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</si>
  <si>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</si>
  <si>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</si>
  <si>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</si>
  <si>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</si>
  <si>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</si>
  <si>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</si>
  <si>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</si>
  <si>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</si>
  <si>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</si>
  <si>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</si>
  <si>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</si>
  <si>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</si>
  <si>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</si>
  <si>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</si>
  <si>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</si>
  <si>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</si>
  <si>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</si>
  <si>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</si>
  <si>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</si>
  <si>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</si>
  <si>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</si>
  <si>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</si>
  <si>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</si>
  <si>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</si>
  <si>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</si>
  <si>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</si>
  <si>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</si>
  <si>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</si>
  <si>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</si>
  <si>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</si>
  <si>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</si>
  <si>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</si>
  <si>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</si>
  <si>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</si>
  <si>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</si>
  <si>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</si>
  <si>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</si>
  <si>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</si>
  <si>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</si>
  <si>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</si>
  <si>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</si>
  <si>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</si>
  <si>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</si>
  <si>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</si>
  <si>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</si>
  <si>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</si>
  <si>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</si>
  <si>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</si>
  <si>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</si>
  <si>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</si>
  <si>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</si>
  <si>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</si>
  <si>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</si>
  <si>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</si>
  <si>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</si>
  <si>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</si>
  <si>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</si>
  <si>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</si>
  <si>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</si>
  <si>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</si>
  <si>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</si>
  <si>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</si>
  <si>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</si>
  <si>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</si>
  <si>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</si>
  <si>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</si>
  <si>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</si>
  <si>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</si>
  <si>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</si>
  <si>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</si>
  <si>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</si>
  <si>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</si>
  <si>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</si>
  <si>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</si>
  <si>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</si>
  <si>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</si>
  <si>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</si>
  <si>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</si>
  <si>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</si>
  <si>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</si>
  <si>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</si>
  <si>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</si>
  <si>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</si>
  <si>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</si>
  <si>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</si>
  <si>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</si>
  <si>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</si>
  <si>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</si>
  <si>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</si>
  <si>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</si>
  <si>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</si>
  <si>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</si>
  <si>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</si>
  <si>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</si>
  <si>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</si>
  <si>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</si>
  <si>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</si>
  <si>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</si>
  <si>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</si>
  <si>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</si>
  <si>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</si>
  <si>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</si>
  <si>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</si>
  <si>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</si>
  <si>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</si>
  <si>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</si>
  <si>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</si>
  <si>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</si>
  <si>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</si>
  <si>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</si>
  <si>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</si>
  <si>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</si>
  <si>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</si>
  <si>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</si>
  <si>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</si>
  <si>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</si>
  <si>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</si>
  <si>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</si>
  <si>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</si>
  <si>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</si>
  <si>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</si>
  <si>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</si>
  <si>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</si>
  <si>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</si>
  <si>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</si>
  <si>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</si>
  <si>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</si>
  <si>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</si>
  <si>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</si>
  <si>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</si>
  <si>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</si>
  <si>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</si>
  <si>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</si>
  <si>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</si>
  <si>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</si>
  <si>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</si>
  <si>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</si>
  <si>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</si>
  <si>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</si>
  <si>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</si>
  <si>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</si>
  <si>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</si>
  <si>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</si>
  <si>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</si>
  <si>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</si>
  <si>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</si>
  <si>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</si>
  <si>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</si>
  <si>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</si>
  <si>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</si>
  <si>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</si>
  <si>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</si>
  <si>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</si>
  <si>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</si>
  <si>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</si>
  <si>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</si>
  <si>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</si>
  <si>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</si>
  <si>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</si>
  <si>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</si>
  <si>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</si>
  <si>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</si>
  <si>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</si>
  <si>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</si>
  <si>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</si>
  <si>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</si>
  <si>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</si>
  <si>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</si>
  <si>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</si>
  <si>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</si>
  <si>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</si>
  <si>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</si>
  <si>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</si>
  <si>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</si>
  <si>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</si>
  <si>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</si>
  <si>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</si>
  <si>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</si>
  <si>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</si>
  <si>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</si>
  <si>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</si>
  <si>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</si>
  <si>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</si>
  <si>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</si>
  <si>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</si>
  <si>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</si>
  <si>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</si>
  <si>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</si>
  <si>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</si>
  <si>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</si>
  <si>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</si>
  <si>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</si>
  <si>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</si>
  <si>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</si>
  <si>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</si>
  <si>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</si>
  <si>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</si>
  <si>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</si>
  <si>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</si>
  <si>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</si>
  <si>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</si>
  <si>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</si>
  <si>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</si>
  <si>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</si>
  <si>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</si>
  <si>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</si>
  <si>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</si>
  <si>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</si>
  <si>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</si>
  <si>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</si>
  <si>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</si>
  <si>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</si>
  <si>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</si>
  <si>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</si>
  <si>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</si>
  <si>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</si>
  <si>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</si>
  <si>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</si>
  <si>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</si>
  <si>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</si>
  <si>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</si>
  <si>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</si>
  <si>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</si>
  <si>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</si>
  <si>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</si>
  <si>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</si>
  <si>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</si>
  <si>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</si>
  <si>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</si>
  <si>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</si>
  <si>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</si>
  <si>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</si>
  <si>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</si>
  <si>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</si>
  <si>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</si>
  <si>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</si>
  <si>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</si>
  <si>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</si>
  <si>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</si>
  <si>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</si>
  <si>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</si>
  <si>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</si>
  <si>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</si>
  <si>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</si>
  <si>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</si>
  <si>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</si>
  <si>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</si>
  <si>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</si>
  <si>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</si>
  <si>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</si>
  <si>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</si>
  <si>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</si>
  <si>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</si>
  <si>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</si>
  <si>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</si>
  <si>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</si>
  <si>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</si>
  <si>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</si>
  <si>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</si>
  <si>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</si>
  <si>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</si>
  <si>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</si>
  <si>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</si>
  <si>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</si>
  <si>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</si>
  <si>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</si>
  <si>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</si>
  <si>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</si>
  <si>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</si>
  <si>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</si>
  <si>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</si>
  <si>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</si>
  <si>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</si>
  <si>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</si>
  <si>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</si>
  <si>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</si>
  <si>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</si>
  <si>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</si>
  <si>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</si>
  <si>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</si>
  <si>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</si>
  <si>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</si>
  <si>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</si>
  <si>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</si>
  <si>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</si>
  <si>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</si>
  <si>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</si>
  <si>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</si>
  <si>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</si>
  <si>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</si>
  <si>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</si>
  <si>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</si>
  <si>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</si>
  <si>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</si>
  <si>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</si>
  <si>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</si>
  <si>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</si>
  <si>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</si>
  <si>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</si>
  <si>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</si>
  <si>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</si>
  <si>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</si>
  <si>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</si>
  <si>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</si>
  <si>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</si>
  <si>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</si>
  <si>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</si>
  <si>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</si>
  <si>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</si>
  <si>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</si>
  <si>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</si>
  <si>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</si>
  <si>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</si>
  <si>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</si>
  <si>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</si>
  <si>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</si>
  <si>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</si>
  <si>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</si>
  <si>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</si>
  <si>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</si>
  <si>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</si>
  <si>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</si>
  <si>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</si>
  <si>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</si>
  <si>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</si>
  <si>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</si>
  <si>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</si>
  <si>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</si>
  <si>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</si>
  <si>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</si>
  <si>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</si>
  <si>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</si>
  <si>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</si>
  <si>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</si>
  <si>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</si>
  <si>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</si>
  <si>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</si>
  <si>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</si>
  <si>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</si>
  <si>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</si>
  <si>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</si>
  <si>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</si>
  <si>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</si>
  <si>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</si>
  <si>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</si>
  <si>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</si>
  <si>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</si>
  <si>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</si>
  <si>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</si>
  <si>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</si>
  <si>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</si>
  <si>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</si>
  <si>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</si>
  <si>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</si>
  <si>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</si>
  <si>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</si>
  <si>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</si>
  <si>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</si>
  <si>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</si>
  <si>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</si>
  <si>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</si>
  <si>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</si>
  <si>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</si>
  <si>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</si>
  <si>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</si>
  <si>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</si>
  <si>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</si>
  <si>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</si>
  <si>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</si>
  <si>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</si>
  <si>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</si>
  <si>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</si>
  <si>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</si>
  <si>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</si>
  <si>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</si>
  <si>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</si>
  <si>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</si>
  <si>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</si>
  <si>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</si>
  <si>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</si>
  <si>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</si>
  <si>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</si>
  <si>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</si>
  <si>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</si>
  <si>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</si>
  <si>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</si>
  <si>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</si>
  <si>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</si>
  <si>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</si>
  <si>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</si>
  <si>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</si>
  <si>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</si>
  <si>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</si>
  <si>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</si>
  <si>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</si>
  <si>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</si>
  <si>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</si>
  <si>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</si>
  <si>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</si>
  <si>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</si>
  <si>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</si>
  <si>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</si>
  <si>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</si>
  <si>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</si>
  <si>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</si>
  <si>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</si>
  <si>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</si>
  <si>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</si>
  <si>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</si>
  <si>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</si>
  <si>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</si>
  <si>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</si>
  <si>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</si>
  <si>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</si>
  <si>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</si>
  <si>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</si>
  <si>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</si>
  <si>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</si>
  <si>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</si>
  <si>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</si>
  <si>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</si>
  <si>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</si>
  <si>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</si>
  <si>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</si>
  <si>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</si>
  <si>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</si>
  <si>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</si>
  <si>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</si>
  <si>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</si>
  <si>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</si>
  <si>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</si>
  <si>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</si>
  <si>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</si>
  <si>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</si>
  <si>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</si>
  <si>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</si>
  <si>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</si>
  <si>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</si>
  <si>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</si>
  <si>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</si>
  <si>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</si>
  <si>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</si>
  <si>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</si>
  <si>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</si>
  <si>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</si>
  <si>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</si>
  <si>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</si>
  <si>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</si>
  <si>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</si>
  <si>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</si>
  <si>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</si>
  <si>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</si>
  <si>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</si>
  <si>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</si>
  <si>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</si>
  <si>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</si>
  <si>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</si>
  <si>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</si>
  <si>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</si>
  <si>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</si>
  <si>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</si>
  <si>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</si>
  <si>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</si>
  <si>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</si>
  <si>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</si>
  <si>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</si>
  <si>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</si>
  <si>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</si>
  <si>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</si>
  <si>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</si>
  <si>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</si>
  <si>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</si>
  <si>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</si>
  <si>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</si>
  <si>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</si>
  <si>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</si>
  <si>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</si>
  <si>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</si>
  <si>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</si>
  <si>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</si>
  <si>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</si>
  <si>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</si>
  <si>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</si>
  <si>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</si>
  <si>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</si>
  <si>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</si>
  <si>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</si>
  <si>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</si>
  <si>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</si>
  <si>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</si>
  <si>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</si>
  <si>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</si>
  <si>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</si>
  <si>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</si>
  <si>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</si>
  <si>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</si>
  <si>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</si>
  <si>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</si>
  <si>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</si>
  <si>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</si>
  <si>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</si>
  <si>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</si>
  <si>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</si>
  <si>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</si>
  <si>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</si>
  <si>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</si>
  <si>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</si>
  <si>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</si>
  <si>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</si>
  <si>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</si>
  <si>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</si>
  <si>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</si>
  <si>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</si>
  <si>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</si>
  <si>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</si>
  <si>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</si>
  <si>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</si>
  <si>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</si>
  <si>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</si>
  <si>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</si>
  <si>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</si>
  <si>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</si>
  <si>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</si>
  <si>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</si>
  <si>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</si>
  <si>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</si>
  <si>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</si>
  <si>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</si>
  <si>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</si>
  <si>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</si>
  <si>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</si>
  <si>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</si>
  <si>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</si>
  <si>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</si>
  <si>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</si>
  <si>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</si>
  <si>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</si>
  <si>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</si>
  <si>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</si>
  <si>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</si>
  <si>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</si>
  <si>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</si>
  <si>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</si>
  <si>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</si>
  <si>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</si>
  <si>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</si>
  <si>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</si>
  <si>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</si>
  <si>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</si>
  <si>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</si>
  <si>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</si>
  <si>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</si>
  <si>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</si>
  <si>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</si>
  <si>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</si>
  <si>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</si>
  <si>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</si>
  <si>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</si>
  <si>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</si>
  <si>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</si>
  <si>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</si>
  <si>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</si>
  <si>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</si>
  <si>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</si>
  <si>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</si>
  <si>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</si>
  <si>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</si>
  <si>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</si>
  <si>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</si>
  <si>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</si>
  <si>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</si>
  <si>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</si>
  <si>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</si>
  <si>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</si>
  <si>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</si>
  <si>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</si>
  <si>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</si>
  <si>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</si>
  <si>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</si>
  <si>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</si>
  <si>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</si>
  <si>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</si>
  <si>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</si>
  <si>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</si>
  <si>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</si>
  <si>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</si>
  <si>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</si>
  <si>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</si>
  <si>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</si>
  <si>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</si>
  <si>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</si>
  <si>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</si>
  <si>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</si>
  <si>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</si>
  <si>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</si>
  <si>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</si>
  <si>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</si>
  <si>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</si>
  <si>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</si>
  <si>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</si>
  <si>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</si>
  <si>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</si>
  <si>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</si>
  <si>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</si>
  <si>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</si>
  <si>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</si>
  <si>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</si>
  <si>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</si>
  <si>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</si>
  <si>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</si>
  <si>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</si>
  <si>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</si>
  <si>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</si>
  <si>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</si>
  <si>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</si>
  <si>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</si>
  <si>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</si>
  <si>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</si>
  <si>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</si>
  <si>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</si>
  <si>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</si>
  <si>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</si>
  <si>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</si>
  <si>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</si>
  <si>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</si>
  <si>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</si>
  <si>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</si>
  <si>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</si>
  <si>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</si>
  <si>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</si>
  <si>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</si>
  <si>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</si>
  <si>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</si>
  <si>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</si>
  <si>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</si>
  <si>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</si>
  <si>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</si>
  <si>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</si>
  <si>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</si>
  <si>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</si>
  <si>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</si>
  <si>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</si>
  <si>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</si>
  <si>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</si>
  <si>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</si>
  <si>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</si>
  <si>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</si>
  <si>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</si>
  <si>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</si>
  <si>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</si>
  <si>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</si>
  <si>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</si>
  <si>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</si>
  <si>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</si>
  <si>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</si>
  <si>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</si>
  <si>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</si>
  <si>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</si>
  <si>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</si>
  <si>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</si>
  <si>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</si>
  <si>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</si>
  <si>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</si>
  <si>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</si>
  <si>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</si>
  <si>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</si>
  <si>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</si>
  <si>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</si>
  <si>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</si>
  <si>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</si>
  <si>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</si>
  <si>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</si>
  <si>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</si>
  <si>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</si>
  <si>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</si>
  <si>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</si>
  <si>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</si>
  <si>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</si>
  <si>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</si>
  <si>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</si>
  <si>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</si>
  <si>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</si>
  <si>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</si>
  <si>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</si>
  <si>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</si>
  <si>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</si>
  <si>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</si>
  <si>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</si>
  <si>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</si>
  <si>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</si>
  <si>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</si>
  <si>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</si>
  <si>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</si>
  <si>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</si>
  <si>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</si>
  <si>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</si>
  <si>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</si>
  <si>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</si>
  <si>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</si>
  <si>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</si>
  <si>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</si>
  <si>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</si>
  <si>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</si>
  <si>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</si>
  <si>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</si>
  <si>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</si>
  <si>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</si>
  <si>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</si>
  <si>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</si>
  <si>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</si>
  <si>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</si>
  <si>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</si>
  <si>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</si>
  <si>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</si>
  <si>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</si>
  <si>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</si>
  <si>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</si>
  <si>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</si>
  <si>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</si>
  <si>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</si>
  <si>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</si>
  <si>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</si>
  <si>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</si>
  <si>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</si>
  <si>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</si>
  <si>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</si>
  <si>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</si>
  <si>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</si>
  <si>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</si>
  <si>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</si>
  <si>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</si>
  <si>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</si>
  <si>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</si>
  <si>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</si>
  <si>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</si>
  <si>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</si>
  <si>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</si>
  <si>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</si>
  <si>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</si>
  <si>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</si>
  <si>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</si>
  <si>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</si>
  <si>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</si>
  <si>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</si>
  <si>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</si>
  <si>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</si>
  <si>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</si>
  <si>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</si>
  <si>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</si>
  <si>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</si>
  <si>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</si>
  <si>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</si>
  <si>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</si>
  <si>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</si>
  <si>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</si>
  <si>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</si>
  <si>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</si>
  <si>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</si>
  <si>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</si>
  <si>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</si>
  <si>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</si>
  <si>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</si>
  <si>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</si>
  <si>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</si>
  <si>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</si>
  <si>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</si>
  <si>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</si>
  <si>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</si>
  <si>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</si>
  <si>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</si>
  <si>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</si>
  <si>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</si>
  <si>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</si>
  <si>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</si>
  <si>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</si>
  <si>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</si>
  <si>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</si>
  <si>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</si>
  <si>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</si>
  <si>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</si>
  <si>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</si>
  <si>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</si>
  <si>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</si>
  <si>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</si>
  <si>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</si>
  <si>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</si>
  <si>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</si>
  <si>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</si>
  <si>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</si>
  <si>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</si>
  <si>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</si>
  <si>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</si>
  <si>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</si>
  <si>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</si>
  <si>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</si>
  <si>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</si>
  <si>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</si>
  <si>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</si>
  <si>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</si>
  <si>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</si>
  <si>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</si>
  <si>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</si>
  <si>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</si>
  <si>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</si>
  <si>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</si>
  <si>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</si>
  <si>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</si>
  <si>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</si>
  <si>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</si>
  <si>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</si>
  <si>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</si>
  <si>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</si>
  <si>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</si>
  <si>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</si>
  <si>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</si>
  <si>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</si>
  <si>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</si>
  <si>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</si>
  <si>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</si>
  <si>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</si>
  <si>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</si>
  <si>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</si>
  <si>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</si>
  <si>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</si>
  <si>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</si>
  <si>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</si>
  <si>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</si>
  <si>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</si>
  <si>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</si>
  <si>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</si>
  <si>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</si>
  <si>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</si>
  <si>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</si>
  <si>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</si>
  <si>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</si>
  <si>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</si>
  <si>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</si>
  <si>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</si>
  <si>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</si>
  <si>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</si>
  <si>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</si>
  <si>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</si>
  <si>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</si>
  <si>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</si>
  <si>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</si>
  <si>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</si>
  <si>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</si>
  <si>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</si>
  <si>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</si>
  <si>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</si>
  <si>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</si>
  <si>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</si>
  <si>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</si>
  <si>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</si>
  <si>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</si>
  <si>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</si>
  <si>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</si>
  <si>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</si>
  <si>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</si>
  <si>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</si>
  <si>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</si>
  <si>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</si>
  <si>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</si>
  <si>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</si>
  <si>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</si>
  <si>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</si>
  <si>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</si>
  <si>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</si>
  <si>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</si>
  <si>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</si>
  <si>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</si>
  <si>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</si>
  <si>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</si>
  <si>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</si>
  <si>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</si>
  <si>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</si>
  <si>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</si>
  <si>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</si>
  <si>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</si>
  <si>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</si>
  <si>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</si>
  <si>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</si>
  <si>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</si>
  <si>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</si>
  <si>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</si>
  <si>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</si>
  <si>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</si>
  <si>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</si>
  <si>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</si>
  <si>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</si>
  <si>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</si>
  <si>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</si>
  <si>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</si>
  <si>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</si>
  <si>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</si>
  <si>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</si>
  <si>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</si>
  <si>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</si>
  <si>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</si>
  <si>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</si>
  <si>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</si>
  <si>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</si>
  <si>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</si>
  <si>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</si>
  <si>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</si>
  <si>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</si>
  <si>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</si>
  <si>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</si>
  <si>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</si>
  <si>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</si>
  <si>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</si>
  <si>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</si>
  <si>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</si>
  <si>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</si>
  <si>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</si>
  <si>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</si>
  <si>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</si>
  <si>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</si>
  <si>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</si>
  <si>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</si>
  <si>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</si>
  <si>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</si>
  <si>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</si>
  <si>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</si>
  <si>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</si>
  <si>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</si>
  <si>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</si>
  <si>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</si>
  <si>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</si>
  <si>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</si>
  <si>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</si>
  <si>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</si>
  <si>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</si>
  <si>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</si>
  <si>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</si>
  <si>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</si>
  <si>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</si>
  <si>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</si>
  <si>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</si>
  <si>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</si>
  <si>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</si>
  <si>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</si>
  <si>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</si>
  <si>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</si>
  <si>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</si>
  <si>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</si>
  <si>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</si>
  <si>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</si>
  <si>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</si>
  <si>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</si>
  <si>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</si>
  <si>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</si>
  <si>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</si>
  <si>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</si>
  <si>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</si>
  <si>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</si>
  <si>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</si>
  <si>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</si>
  <si>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</si>
  <si>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</si>
  <si>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</si>
  <si>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</si>
  <si>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</si>
  <si>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</si>
  <si>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</si>
  <si>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</si>
  <si>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</si>
  <si>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</si>
  <si>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</si>
  <si>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</si>
  <si>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</si>
  <si>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</si>
  <si>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</si>
  <si>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</si>
  <si>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</si>
  <si>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</si>
  <si>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</si>
  <si>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</si>
  <si>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</si>
  <si>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</si>
  <si>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</si>
  <si>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</si>
  <si>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</si>
  <si>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</si>
  <si>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</si>
  <si>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</si>
  <si>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</si>
  <si>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</si>
  <si>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</si>
  <si>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</si>
  <si>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</si>
  <si>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</si>
  <si>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</si>
  <si>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</si>
  <si>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</si>
  <si>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</si>
  <si>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</si>
  <si>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</si>
  <si>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</si>
  <si>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</si>
  <si>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</si>
  <si>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</si>
  <si>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</si>
  <si>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</si>
  <si>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</si>
  <si>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</si>
  <si>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</si>
  <si>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</si>
  <si>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</si>
  <si>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</si>
  <si>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</si>
  <si>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</si>
  <si>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</si>
  <si>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</si>
  <si>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</si>
  <si>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</si>
  <si>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</si>
  <si>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</si>
  <si>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</si>
  <si>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</si>
  <si>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</si>
  <si>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</si>
  <si>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</si>
  <si>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</si>
  <si>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</si>
  <si>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</si>
  <si>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</si>
  <si>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</si>
  <si>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</si>
  <si>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</si>
  <si>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</si>
  <si>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</si>
  <si>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</si>
  <si>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</si>
  <si>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</si>
  <si>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</si>
  <si>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</si>
  <si>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</si>
  <si>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</si>
  <si>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</si>
  <si>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</si>
  <si>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</si>
  <si>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</si>
  <si>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</si>
  <si>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</si>
  <si>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</si>
  <si>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</si>
  <si>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</si>
  <si>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</si>
  <si>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</si>
  <si>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</si>
  <si>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</si>
  <si>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</si>
  <si>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</si>
  <si>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</si>
  <si>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</si>
  <si>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</si>
  <si>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</si>
  <si>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</si>
  <si>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</si>
  <si>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</si>
  <si>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</si>
  <si>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</si>
  <si>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</si>
  <si>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</si>
  <si>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</si>
  <si>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</si>
  <si>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</si>
  <si>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</si>
  <si>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</si>
  <si>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</si>
  <si>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</si>
  <si>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</si>
  <si>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</si>
  <si>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</si>
  <si>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</si>
  <si>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</si>
  <si>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</si>
  <si>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</si>
  <si>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</si>
  <si>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</si>
  <si>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</si>
  <si>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</si>
  <si>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</si>
  <si>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</si>
  <si>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</si>
  <si>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</si>
  <si>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</si>
  <si>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</si>
  <si>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</si>
  <si>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</si>
  <si>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</si>
  <si>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</si>
  <si>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</si>
  <si>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</si>
  <si>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</si>
  <si>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</si>
  <si>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</si>
  <si>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</si>
  <si>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</si>
  <si>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</si>
  <si>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</si>
  <si>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</si>
  <si>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</si>
  <si>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</si>
  <si>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</si>
  <si>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</si>
  <si>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</si>
  <si>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</si>
  <si>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</si>
  <si>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</si>
  <si>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</si>
  <si>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</si>
  <si>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</si>
  <si>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</si>
  <si>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</si>
  <si>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</si>
  <si>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</si>
  <si>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</si>
  <si>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</si>
  <si>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</si>
  <si>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</si>
  <si>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</si>
  <si>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</si>
  <si>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</si>
  <si>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</si>
  <si>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</si>
  <si>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</si>
  <si>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</si>
  <si>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</si>
  <si>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</si>
  <si>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</si>
  <si>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</si>
  <si>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</si>
  <si>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</si>
  <si>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</si>
  <si>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</si>
  <si>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</si>
  <si>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</si>
  <si>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</si>
  <si>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</si>
  <si>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</si>
  <si>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</si>
  <si>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</si>
  <si>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</si>
  <si>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</si>
  <si>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</si>
  <si>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</si>
  <si>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</si>
  <si>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</si>
  <si>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</si>
  <si>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</si>
  <si>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</si>
  <si>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</si>
  <si>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</si>
  <si>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</si>
  <si>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</si>
  <si>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</si>
  <si>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</si>
  <si>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</si>
  <si>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</si>
  <si>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</si>
  <si>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</si>
  <si>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</si>
  <si>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</si>
  <si>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</si>
  <si>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</si>
  <si>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</si>
  <si>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</si>
  <si>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</si>
  <si>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</si>
  <si>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</si>
  <si>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</si>
  <si>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</si>
  <si>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</si>
  <si>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</si>
  <si>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</si>
  <si>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</si>
  <si>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</si>
  <si>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</si>
  <si>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</si>
  <si>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</si>
  <si>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</si>
  <si>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</si>
  <si>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</si>
  <si>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</si>
  <si>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</si>
  <si>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</si>
  <si>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</si>
  <si>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</si>
  <si>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</si>
  <si>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</si>
  <si>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</si>
  <si>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</si>
  <si>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</si>
  <si>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</si>
  <si>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</si>
  <si>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</si>
  <si>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</si>
  <si>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</si>
  <si>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</si>
  <si>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</si>
  <si>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</si>
  <si>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</si>
  <si>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</si>
  <si>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</si>
  <si>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</si>
  <si>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</si>
  <si>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</si>
  <si>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</si>
  <si>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</si>
  <si>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</si>
  <si>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</si>
  <si>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</si>
  <si>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</si>
  <si>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</si>
  <si>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</si>
  <si>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</si>
  <si>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</si>
  <si>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</si>
  <si>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</si>
  <si>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</si>
  <si>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</si>
  <si>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</si>
  <si>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</si>
  <si>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</si>
  <si>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</si>
  <si>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</si>
  <si>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</si>
  <si>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</si>
  <si>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</si>
  <si>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</si>
  <si>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</si>
  <si>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</si>
  <si>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</si>
  <si>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</si>
  <si>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</si>
  <si>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</si>
  <si>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</si>
  <si>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</si>
  <si>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</si>
  <si>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</si>
  <si>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</si>
  <si>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</si>
  <si>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</si>
  <si>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</si>
  <si>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</si>
  <si>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</si>
  <si>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</si>
  <si>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</si>
  <si>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</si>
  <si>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</si>
  <si>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</si>
  <si>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</si>
  <si>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</si>
  <si>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</si>
  <si>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</si>
  <si>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</si>
  <si>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</si>
  <si>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</si>
  <si>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</si>
  <si>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</si>
  <si>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</si>
  <si>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</si>
  <si>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</si>
  <si>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</si>
  <si>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</si>
  <si>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</si>
  <si>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</si>
  <si>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</si>
  <si>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</si>
  <si>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</si>
  <si>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</si>
  <si>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</si>
  <si>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</si>
  <si>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</si>
  <si>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</si>
  <si>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</si>
  <si>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</si>
  <si>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</si>
  <si>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</si>
  <si>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</si>
  <si>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</si>
  <si>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</si>
  <si>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</si>
  <si>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</si>
  <si>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</si>
  <si>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</si>
  <si>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</si>
  <si>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</si>
  <si>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</si>
  <si>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</si>
  <si>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</si>
  <si>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</si>
  <si>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</si>
  <si>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</si>
  <si>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</si>
  <si>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</si>
  <si>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</si>
  <si>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</si>
  <si>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</si>
  <si>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</si>
  <si>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</si>
  <si>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</si>
  <si>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</si>
  <si>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</si>
  <si>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</si>
  <si>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</si>
  <si>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</si>
  <si>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</si>
  <si>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</si>
  <si>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</si>
  <si>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</si>
  <si>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</si>
  <si>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</si>
  <si>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</si>
  <si>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</si>
  <si>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</si>
  <si>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</si>
  <si>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</si>
  <si>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</si>
  <si>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</si>
  <si>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</si>
  <si>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</si>
  <si>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</si>
  <si>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</si>
  <si>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</si>
  <si>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</si>
  <si>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</si>
  <si>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</si>
  <si>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</si>
  <si>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</si>
  <si>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</si>
  <si>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</si>
  <si>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</si>
  <si>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</si>
  <si>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</si>
  <si>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</si>
  <si>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</si>
  <si>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</si>
  <si>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</si>
  <si>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</si>
  <si>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</si>
  <si>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</si>
  <si>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</si>
  <si>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</si>
  <si>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</si>
  <si>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</si>
  <si>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</si>
  <si>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</si>
  <si>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</si>
  <si>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</si>
  <si>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</si>
  <si>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</si>
  <si>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</si>
  <si>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</si>
  <si>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</si>
  <si>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</si>
  <si>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</si>
  <si>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</si>
  <si>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</si>
  <si>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</si>
  <si>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</si>
  <si>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</si>
  <si>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</si>
  <si>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</si>
  <si>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</si>
  <si>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</si>
  <si>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</si>
  <si>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</si>
  <si>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</si>
  <si>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</si>
  <si>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</si>
  <si>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</si>
  <si>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</si>
  <si>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</si>
  <si>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</si>
  <si>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</si>
  <si>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</si>
  <si>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</si>
  <si>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</si>
  <si>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</si>
  <si>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</si>
  <si>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</si>
  <si>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</si>
  <si>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</si>
  <si>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</si>
  <si>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</si>
  <si>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</si>
  <si>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</si>
  <si>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</si>
  <si>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</si>
  <si>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</si>
  <si>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</si>
  <si>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</si>
  <si>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</si>
  <si>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</si>
  <si>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</si>
  <si>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</si>
  <si>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</si>
  <si>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</si>
  <si>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</si>
  <si>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</si>
  <si>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</si>
  <si>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</si>
  <si>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</si>
  <si>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</si>
  <si>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</si>
  <si>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</si>
  <si>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</si>
  <si>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</si>
  <si>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</si>
  <si>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</si>
  <si>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</si>
  <si>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</si>
  <si>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</si>
  <si>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</si>
  <si>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</si>
  <si>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</si>
  <si>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</si>
  <si>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</si>
  <si>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</si>
  <si>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</si>
  <si>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</si>
  <si>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</si>
  <si>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</si>
  <si>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</si>
  <si>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</si>
  <si>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</si>
  <si>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</si>
  <si>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</si>
  <si>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</si>
  <si>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</si>
  <si>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</si>
  <si>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</si>
  <si>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</si>
  <si>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</si>
  <si>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</si>
  <si>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</si>
  <si>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</si>
  <si>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</si>
  <si>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</si>
  <si>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</si>
  <si>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</si>
  <si>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</si>
  <si>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</si>
  <si>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</si>
  <si>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</si>
  <si>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</si>
  <si>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</si>
  <si>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</si>
  <si>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</si>
  <si>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</si>
  <si>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</si>
  <si>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</si>
  <si>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</si>
  <si>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</si>
  <si>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</si>
  <si>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</si>
  <si>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</si>
  <si>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</si>
  <si>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</si>
  <si>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</si>
  <si>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</si>
  <si>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</si>
  <si>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</si>
  <si>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</si>
  <si>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</si>
  <si>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</si>
  <si>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</si>
  <si>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</si>
  <si>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</si>
  <si>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</si>
  <si>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</si>
  <si>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</si>
  <si>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</si>
  <si>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</si>
  <si>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</si>
  <si>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</si>
  <si>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</si>
  <si>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</si>
  <si>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</si>
  <si>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</si>
  <si>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</si>
  <si>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</si>
  <si>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</si>
  <si>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</si>
  <si>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</si>
  <si>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</si>
  <si>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</si>
  <si>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</si>
  <si>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</si>
  <si>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</si>
  <si>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</si>
  <si>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</si>
  <si>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</si>
  <si>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</si>
  <si>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</si>
  <si>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</si>
  <si>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</si>
  <si>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</si>
  <si>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</si>
  <si>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</si>
  <si>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</si>
  <si>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</si>
  <si>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</si>
  <si>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</si>
  <si>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</si>
  <si>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</si>
  <si>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</si>
  <si>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</si>
  <si>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</si>
  <si>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</si>
  <si>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</si>
  <si>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</si>
  <si>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</si>
  <si>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</si>
  <si>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</si>
  <si>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</si>
  <si>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</si>
  <si>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</si>
  <si>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</si>
  <si>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</si>
  <si>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</si>
  <si>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</si>
  <si>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</si>
  <si>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</si>
  <si>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</si>
  <si>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</si>
  <si>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</si>
  <si>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</si>
  <si>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</si>
  <si>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</si>
  <si>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</si>
  <si>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</si>
  <si>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</si>
  <si>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</si>
  <si>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</si>
  <si>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</si>
  <si>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</si>
  <si>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</si>
  <si>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</si>
  <si>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</si>
  <si>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</si>
  <si>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</si>
  <si>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</si>
  <si>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</si>
  <si>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</si>
  <si>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</si>
  <si>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</si>
  <si>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</si>
  <si>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</si>
  <si>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</si>
  <si>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</si>
  <si>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</si>
  <si>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</si>
  <si>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</si>
  <si>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</si>
  <si>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</si>
  <si>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</si>
  <si>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</si>
  <si>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</si>
  <si>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</si>
  <si>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</si>
  <si>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</si>
  <si>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</si>
  <si>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</si>
  <si>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</si>
  <si>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</si>
  <si>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</si>
  <si>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</si>
  <si>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</si>
  <si>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</si>
  <si>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</si>
  <si>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</si>
  <si>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</si>
  <si>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</si>
  <si>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</si>
  <si>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</si>
  <si>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</si>
  <si>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</si>
  <si>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</si>
  <si>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</si>
  <si>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</si>
  <si>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</si>
  <si>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</si>
  <si>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</si>
  <si>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</si>
  <si>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</si>
  <si>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</si>
  <si>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</si>
  <si>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</si>
  <si>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</si>
  <si>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</si>
  <si>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</si>
  <si>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</si>
  <si>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</si>
  <si>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</si>
  <si>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</si>
  <si>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</si>
  <si>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</si>
  <si>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</si>
  <si>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</si>
  <si>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</si>
  <si>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</si>
  <si>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</si>
  <si>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</si>
  <si>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</si>
  <si>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</si>
  <si>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</si>
  <si>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</si>
  <si>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</si>
  <si>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</si>
  <si>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</si>
  <si>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</si>
  <si>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</si>
  <si>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</si>
  <si>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</si>
  <si>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</si>
  <si>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</si>
  <si>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</si>
  <si>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</si>
  <si>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</si>
  <si>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</si>
  <si>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</si>
  <si>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</si>
  <si>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</si>
  <si>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</si>
  <si>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</si>
  <si>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</si>
  <si>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</si>
  <si>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</si>
  <si>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</si>
  <si>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</si>
  <si>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</si>
  <si>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</si>
  <si>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</si>
  <si>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</si>
  <si>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</si>
  <si>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</si>
  <si>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</si>
  <si>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</si>
  <si>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</si>
  <si>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</si>
  <si>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</si>
  <si>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</si>
  <si>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</si>
  <si>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</si>
  <si>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</si>
  <si>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</si>
  <si>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</si>
  <si>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</si>
  <si>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</si>
  <si>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</si>
  <si>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</si>
  <si>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</si>
  <si>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</si>
  <si>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</si>
  <si>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</si>
  <si>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</si>
  <si>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</si>
  <si>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</si>
  <si>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</si>
  <si>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</si>
  <si>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</si>
  <si>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</si>
  <si>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</si>
  <si>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</si>
  <si>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</si>
  <si>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</si>
  <si>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</si>
  <si>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</si>
  <si>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</si>
  <si>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</si>
  <si>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</si>
  <si>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</si>
  <si>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</si>
  <si>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</si>
  <si>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</si>
  <si>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</si>
  <si>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</si>
  <si>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</si>
  <si>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</si>
  <si>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</si>
  <si>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</si>
  <si>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</si>
  <si>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</si>
  <si>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</si>
  <si>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</si>
  <si>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</si>
  <si>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</si>
  <si>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</si>
  <si>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</si>
  <si>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</si>
  <si>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</si>
  <si>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</si>
  <si>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</si>
  <si>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</si>
  <si>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</si>
  <si>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</si>
  <si>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</si>
  <si>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</si>
  <si>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</si>
  <si>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</si>
  <si>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</si>
  <si>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</si>
  <si>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</si>
  <si>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</si>
  <si>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</si>
  <si>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</si>
  <si>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</si>
  <si>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</si>
  <si>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</si>
  <si>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</si>
  <si>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</si>
  <si>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</si>
  <si>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</si>
  <si>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</si>
  <si>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</si>
  <si>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</si>
  <si>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</si>
  <si>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</si>
  <si>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</si>
  <si>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</si>
  <si>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</si>
  <si>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</si>
  <si>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</si>
  <si>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</si>
  <si>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</si>
  <si>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</si>
  <si>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</si>
  <si>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</si>
  <si>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</si>
  <si>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</si>
  <si>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</si>
  <si>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</si>
  <si>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</si>
  <si>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</si>
  <si>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</si>
  <si>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</si>
  <si>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</si>
  <si>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</si>
  <si>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</si>
  <si>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</si>
  <si>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</si>
  <si>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</si>
  <si>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</si>
  <si>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</si>
  <si>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</si>
  <si>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</si>
  <si>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</si>
  <si>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</si>
  <si>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</si>
  <si>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</si>
  <si>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</si>
  <si>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</si>
  <si>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</si>
  <si>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</si>
  <si>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</si>
  <si>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</si>
  <si>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</si>
  <si>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</si>
  <si>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</si>
  <si>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</si>
  <si>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</si>
  <si>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</si>
  <si>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</si>
  <si>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</si>
  <si>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</si>
  <si>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</si>
  <si>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</si>
  <si>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</si>
  <si>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</si>
  <si>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</si>
  <si>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</si>
  <si>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</si>
  <si>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</si>
  <si>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</si>
  <si>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</si>
  <si>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</si>
  <si>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</si>
  <si>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</si>
  <si>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</si>
  <si>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</si>
  <si>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</si>
  <si>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</si>
  <si>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</si>
  <si>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</si>
  <si>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</si>
  <si>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</si>
  <si>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</si>
  <si>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</si>
  <si>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</si>
  <si>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</si>
  <si>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</si>
  <si>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</si>
  <si>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</si>
  <si>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</si>
  <si>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</si>
  <si>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</si>
  <si>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</si>
  <si>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</si>
  <si>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</si>
  <si>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</si>
  <si>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</si>
  <si>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</si>
  <si>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</si>
  <si>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</si>
  <si>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</si>
  <si>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</si>
  <si>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</si>
  <si>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</si>
  <si>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</si>
  <si>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</si>
  <si>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</si>
  <si>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</si>
  <si>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</si>
  <si>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</si>
  <si>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</si>
  <si>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</si>
  <si>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</si>
  <si>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</si>
  <si>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</si>
  <si>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</si>
  <si>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</si>
  <si>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</si>
  <si>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</si>
  <si>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</si>
  <si>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</si>
  <si>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</si>
  <si>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</si>
  <si>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</si>
  <si>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</si>
  <si>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</si>
  <si>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</si>
  <si>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</si>
  <si>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</si>
  <si>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</si>
  <si>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</si>
  <si>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</si>
  <si>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</si>
  <si>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</si>
  <si>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</si>
  <si>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</si>
  <si>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</si>
  <si>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</si>
  <si>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</si>
  <si>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</si>
  <si>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</si>
  <si>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</si>
  <si>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</si>
  <si>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</si>
  <si>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</si>
  <si>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</si>
  <si>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</si>
  <si>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</si>
  <si>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</si>
  <si>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</si>
  <si>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</si>
  <si>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</si>
  <si>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</si>
  <si>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</si>
  <si>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</si>
  <si>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</si>
  <si>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</si>
  <si>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</si>
  <si>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</si>
  <si>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</si>
  <si>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</si>
  <si>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</si>
  <si>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</si>
  <si>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</si>
  <si>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</si>
  <si>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</si>
  <si>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</si>
  <si>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</si>
  <si>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</si>
  <si>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</si>
  <si>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</si>
  <si>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</si>
  <si>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</si>
  <si>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</si>
  <si>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</si>
  <si>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</si>
  <si>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</si>
  <si>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</si>
  <si>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</si>
  <si>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</si>
  <si>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</si>
  <si>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</si>
  <si>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</si>
  <si>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</si>
  <si>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</si>
  <si>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</si>
  <si>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</si>
  <si>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</si>
  <si>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</si>
  <si>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</si>
  <si>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</si>
  <si>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</si>
  <si>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</si>
  <si>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</si>
  <si>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</si>
  <si>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</si>
  <si>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</si>
  <si>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</si>
  <si>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</si>
  <si>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</si>
  <si>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</si>
  <si>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</si>
  <si>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</si>
  <si>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</si>
  <si>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</si>
  <si>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</si>
  <si>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</si>
  <si>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</si>
  <si>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</si>
  <si>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</si>
  <si>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</si>
  <si>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</si>
  <si>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</si>
  <si>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</si>
  <si>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</si>
  <si>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</si>
  <si>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</si>
  <si>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</si>
  <si>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</si>
  <si>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</si>
  <si>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</si>
  <si>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</si>
  <si>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</si>
  <si>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</si>
  <si>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</si>
  <si>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</si>
  <si>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</si>
  <si>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</si>
  <si>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</si>
  <si>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</si>
  <si>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</si>
  <si>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</si>
  <si>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</si>
  <si>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</si>
  <si>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</si>
  <si>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</si>
  <si>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</si>
  <si>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</si>
  <si>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</si>
  <si>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</si>
  <si>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</si>
  <si>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</si>
  <si>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</si>
  <si>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</si>
  <si>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</si>
  <si>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</si>
  <si>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</si>
  <si>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</si>
  <si>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</si>
  <si>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</si>
  <si>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</si>
  <si>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</si>
  <si>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</si>
  <si>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</si>
  <si>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</si>
  <si>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</si>
  <si>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</si>
  <si>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</si>
  <si>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</si>
  <si>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</si>
  <si>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</si>
  <si>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</si>
  <si>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</si>
  <si>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</si>
  <si>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</si>
  <si>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</si>
  <si>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</si>
  <si>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</si>
  <si>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</si>
  <si>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</si>
  <si>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</si>
  <si>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</si>
  <si>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</si>
  <si>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</si>
  <si>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</si>
  <si>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</si>
  <si>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</si>
  <si>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</si>
  <si>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</si>
  <si>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</si>
  <si>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</si>
  <si>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</si>
  <si>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</si>
  <si>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</si>
  <si>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</si>
  <si>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</si>
  <si>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</si>
  <si>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</si>
  <si>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</si>
  <si>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</si>
  <si>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</si>
  <si>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</si>
  <si>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</si>
  <si>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</si>
  <si>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</si>
  <si>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</si>
  <si>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</si>
  <si>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</si>
  <si>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</si>
  <si>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</si>
  <si>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</si>
  <si>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</si>
  <si>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</si>
  <si>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</si>
  <si>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</si>
  <si>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</si>
  <si>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</si>
  <si>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</si>
  <si>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</si>
  <si>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</si>
  <si>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</si>
  <si>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</si>
  <si>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</si>
  <si>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</si>
  <si>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</si>
  <si>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</si>
  <si>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</si>
  <si>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</si>
  <si>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</si>
  <si>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</si>
  <si>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</si>
  <si>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</si>
  <si>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</si>
  <si>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</si>
  <si>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</si>
  <si>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</si>
  <si>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</si>
  <si>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</si>
  <si>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</si>
  <si>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</si>
  <si>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</si>
  <si>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</si>
  <si>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</si>
  <si>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</si>
  <si>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</si>
  <si>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</si>
  <si>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</si>
  <si>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</si>
  <si>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</si>
  <si>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</si>
  <si>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</si>
  <si>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</si>
  <si>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</si>
  <si>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</si>
  <si>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</si>
  <si>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</si>
  <si>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</si>
  <si>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</si>
  <si>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</si>
  <si>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</si>
  <si>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</si>
  <si>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</si>
  <si>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</si>
  <si>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</si>
  <si>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</si>
  <si>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</si>
  <si>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</si>
  <si>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</si>
  <si>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</si>
  <si>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</si>
  <si>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</si>
  <si>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</si>
  <si>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</si>
  <si>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</si>
  <si>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</si>
  <si>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</si>
  <si>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</si>
  <si>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</si>
  <si>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</si>
  <si>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</si>
  <si>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</si>
  <si>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</si>
  <si>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</si>
  <si>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</si>
  <si>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</si>
  <si>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</si>
  <si>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</si>
  <si>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</si>
  <si>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</si>
  <si>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</si>
  <si>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</si>
  <si>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</si>
  <si>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</si>
  <si>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</si>
  <si>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</si>
  <si>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</si>
  <si>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</si>
  <si>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</si>
  <si>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</si>
  <si>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</si>
  <si>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</si>
  <si>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</si>
  <si>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</si>
  <si>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</si>
  <si>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</si>
  <si>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</si>
  <si>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</si>
  <si>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</si>
  <si>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</si>
  <si>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</si>
  <si>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</si>
  <si>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</si>
  <si>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</si>
  <si>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</si>
  <si>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</si>
  <si>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</si>
  <si>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</si>
  <si>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</si>
  <si>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</si>
  <si>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</si>
  <si>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</si>
  <si>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</si>
  <si>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</si>
  <si>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</si>
  <si>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</si>
  <si>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</si>
  <si>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</si>
  <si>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</si>
  <si>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</si>
  <si>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</si>
  <si>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</si>
  <si>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</si>
  <si>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</si>
  <si>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</si>
  <si>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</si>
  <si>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</si>
  <si>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</si>
  <si>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</si>
  <si>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</si>
  <si>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</si>
  <si>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</si>
  <si>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</si>
  <si>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</si>
  <si>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</si>
  <si>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</si>
  <si>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</si>
  <si>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</si>
  <si>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</si>
  <si>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</si>
  <si>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</si>
  <si>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</si>
  <si>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</si>
  <si>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</si>
  <si>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</si>
  <si>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</si>
  <si>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</si>
  <si>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</si>
  <si>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</si>
  <si>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</si>
  <si>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</si>
  <si>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</si>
  <si>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</si>
  <si>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</si>
  <si>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</si>
  <si>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</si>
  <si>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</si>
  <si>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</si>
  <si>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</si>
  <si>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</si>
  <si>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</si>
  <si>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</si>
  <si>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</si>
  <si>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</si>
  <si>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</si>
  <si>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</si>
  <si>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</si>
  <si>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</si>
  <si>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</si>
  <si>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</si>
  <si>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</si>
  <si>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</si>
  <si>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</si>
  <si>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</si>
  <si>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</si>
  <si>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</si>
  <si>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</si>
  <si>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</si>
  <si>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</si>
  <si>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</si>
  <si>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</si>
  <si>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</si>
  <si>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</si>
  <si>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</si>
  <si>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</si>
  <si>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</si>
  <si>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</si>
  <si>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</si>
  <si>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</si>
  <si>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</si>
  <si>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</si>
  <si>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</si>
  <si>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</si>
  <si>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</si>
  <si>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</si>
  <si>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</si>
  <si>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</si>
  <si>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</si>
  <si>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</si>
  <si>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</si>
  <si>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</si>
  <si>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</si>
  <si>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</si>
  <si>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</si>
  <si>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</si>
  <si>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</si>
  <si>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</si>
  <si>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</si>
  <si>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</si>
  <si>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</si>
  <si>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</si>
  <si>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</si>
  <si>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</si>
  <si>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</si>
  <si>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</si>
  <si>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</si>
  <si>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</si>
  <si>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</si>
  <si>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</si>
  <si>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</si>
  <si>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</si>
  <si>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</si>
  <si>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</si>
  <si>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</si>
  <si>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</si>
  <si>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</si>
  <si>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</si>
  <si>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</si>
  <si>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</si>
  <si>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</si>
  <si>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</si>
  <si>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</si>
  <si>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</si>
  <si>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</si>
  <si>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</si>
  <si>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</si>
  <si>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</si>
  <si>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</si>
  <si>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</si>
  <si>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</si>
  <si>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</si>
  <si>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</si>
  <si>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</si>
  <si>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</si>
  <si>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</si>
  <si>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</si>
  <si>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</si>
  <si>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</si>
  <si>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</si>
  <si>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</si>
  <si>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</si>
  <si>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</si>
  <si>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</si>
  <si>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</si>
  <si>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</si>
  <si>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</si>
  <si>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</si>
  <si>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</si>
  <si>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</si>
  <si>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</si>
  <si>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</si>
  <si>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</si>
  <si>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</si>
  <si>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</si>
  <si>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</si>
  <si>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</si>
  <si>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</si>
  <si>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</si>
  <si>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</si>
  <si>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</si>
  <si>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</si>
  <si>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</si>
  <si>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</si>
  <si>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</si>
  <si>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</si>
  <si>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</si>
  <si>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</si>
  <si>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</si>
  <si>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</si>
  <si>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</si>
  <si>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</si>
  <si>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</si>
  <si>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</si>
  <si>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</si>
  <si>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</si>
  <si>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</si>
  <si>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</si>
  <si>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</si>
  <si>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</si>
  <si>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</si>
  <si>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</si>
  <si>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</si>
  <si>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</si>
  <si>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</si>
  <si>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</si>
  <si>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</si>
  <si>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</si>
  <si>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</si>
  <si>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</si>
  <si>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</si>
  <si>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</si>
  <si>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</si>
  <si>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</si>
  <si>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</si>
  <si>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</si>
  <si>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</si>
  <si>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</si>
  <si>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</si>
  <si>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</si>
  <si>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</si>
  <si>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</si>
  <si>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</si>
  <si>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</si>
  <si>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</si>
  <si>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</si>
  <si>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</si>
  <si>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</si>
  <si>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</si>
  <si>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</si>
  <si>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</si>
  <si>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</si>
  <si>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</si>
  <si>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</si>
  <si>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</si>
  <si>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</si>
  <si>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</si>
  <si>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</si>
  <si>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</si>
  <si>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</si>
  <si>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</si>
  <si>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</si>
  <si>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</si>
  <si>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</si>
  <si>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</si>
  <si>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</si>
  <si>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</si>
  <si>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</si>
  <si>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</si>
  <si>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</si>
  <si>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</si>
  <si>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</si>
  <si>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</si>
  <si>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</si>
  <si>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</si>
  <si>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</si>
  <si>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</si>
  <si>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</si>
  <si>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</si>
  <si>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</si>
  <si>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</si>
  <si>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</si>
  <si>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</si>
  <si>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</si>
  <si>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</si>
  <si>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</si>
  <si>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</si>
  <si>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</si>
  <si>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</si>
  <si>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</si>
  <si>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</si>
  <si>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</si>
  <si>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</si>
  <si>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</si>
  <si>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</si>
  <si>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</si>
  <si>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</si>
  <si>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</si>
  <si>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</si>
  <si>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</si>
  <si>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</si>
  <si>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</si>
  <si>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</si>
  <si>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</si>
  <si>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</si>
  <si>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</si>
  <si>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</si>
  <si>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</si>
  <si>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</si>
  <si>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</si>
  <si>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</si>
  <si>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</si>
  <si>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</si>
  <si>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</si>
  <si>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</si>
  <si>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</si>
  <si>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</si>
  <si>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</si>
  <si>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</si>
  <si>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</si>
  <si>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</si>
  <si>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</si>
  <si>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</si>
  <si>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</si>
  <si>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</si>
  <si>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</si>
  <si>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</si>
  <si>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</si>
  <si>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</si>
  <si>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</si>
  <si>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</si>
  <si>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</si>
  <si>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</si>
  <si>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</si>
  <si>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</si>
  <si>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</si>
  <si>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</si>
  <si>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</si>
  <si>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</si>
  <si>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</si>
  <si>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</si>
  <si>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</si>
  <si>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</si>
  <si>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</si>
  <si>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</si>
  <si>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</si>
  <si>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</si>
  <si>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</si>
  <si>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</si>
  <si>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</si>
  <si>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</si>
  <si>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</si>
  <si>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</si>
  <si>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</si>
  <si>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</si>
  <si>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</si>
  <si>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</si>
  <si>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</si>
  <si>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</si>
  <si>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</si>
  <si>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</si>
  <si>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</si>
  <si>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</si>
  <si>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</si>
  <si>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</si>
  <si>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</si>
  <si>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</si>
  <si>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</si>
  <si>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</si>
  <si>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</si>
  <si>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</si>
  <si>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</si>
  <si>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</si>
  <si>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</si>
  <si>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</si>
  <si>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</si>
  <si>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</si>
  <si>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</si>
  <si>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</si>
  <si>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</si>
  <si>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</si>
  <si>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</si>
  <si>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</si>
  <si>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</si>
  <si>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</si>
  <si>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</si>
  <si>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</si>
  <si>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</si>
  <si>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</si>
  <si>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</si>
  <si>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</si>
  <si>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</si>
  <si>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</si>
  <si>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</si>
  <si>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</si>
  <si>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</si>
  <si>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</si>
  <si>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</si>
  <si>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</si>
  <si>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</si>
  <si>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</si>
  <si>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</si>
  <si>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</si>
  <si>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</si>
  <si>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</si>
  <si>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</si>
  <si>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</si>
  <si>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</si>
  <si>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</si>
  <si>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</si>
  <si>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</si>
  <si>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</si>
  <si>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</si>
  <si>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</si>
  <si>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</si>
  <si>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</si>
  <si>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</si>
  <si>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</si>
  <si>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</si>
  <si>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</si>
  <si>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</si>
  <si>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</si>
  <si>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</si>
  <si>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</si>
  <si>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</si>
  <si>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</si>
  <si>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</si>
  <si>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</si>
  <si>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</si>
  <si>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</si>
  <si>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</si>
  <si>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</si>
  <si>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</si>
  <si>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</si>
  <si>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</si>
  <si>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</si>
  <si>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</si>
  <si>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</si>
  <si>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</si>
  <si>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</si>
  <si>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</si>
  <si>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</si>
  <si>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</si>
  <si>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</si>
  <si>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</si>
  <si>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</si>
  <si>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</si>
  <si>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</si>
  <si>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</si>
  <si>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</si>
  <si>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</si>
  <si>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</si>
  <si>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</si>
  <si>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</si>
  <si>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</si>
  <si>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</si>
  <si>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</si>
  <si>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</si>
  <si>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</si>
  <si>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</si>
  <si>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</si>
  <si>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</si>
  <si>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</si>
  <si>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</si>
  <si>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</si>
  <si>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</si>
  <si>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</si>
  <si>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</si>
  <si>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</si>
  <si>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</si>
  <si>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</si>
  <si>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</si>
  <si>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</si>
  <si>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</si>
  <si>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</si>
  <si>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</si>
  <si>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</si>
  <si>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</si>
  <si>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</si>
  <si>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</si>
  <si>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</si>
  <si>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</si>
  <si>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</si>
  <si>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</si>
  <si>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</si>
  <si>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</si>
  <si>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</si>
  <si>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</si>
  <si>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</si>
  <si>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</si>
  <si>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</si>
  <si>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</si>
  <si>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</si>
  <si>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</si>
  <si>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</si>
  <si>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</si>
  <si>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</si>
  <si>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</si>
  <si>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</si>
  <si>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</si>
  <si>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</si>
  <si>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</si>
  <si>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</si>
  <si>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</si>
  <si>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</si>
  <si>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</si>
  <si>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</si>
  <si>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</si>
  <si>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</si>
  <si>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</si>
  <si>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</si>
  <si>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</si>
  <si>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</si>
  <si>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</si>
  <si>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</si>
  <si>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</si>
  <si>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</si>
  <si>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</si>
  <si>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</si>
  <si>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</si>
  <si>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</si>
  <si>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</si>
  <si>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</si>
  <si>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</si>
  <si>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</si>
  <si>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</si>
  <si>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</si>
  <si>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</si>
  <si>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</si>
  <si>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</si>
  <si>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</si>
  <si>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</si>
  <si>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</si>
  <si>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</si>
  <si>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</si>
  <si>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</si>
  <si>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</si>
  <si>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</si>
  <si>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</si>
  <si>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</si>
  <si>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</si>
  <si>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</si>
  <si>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</si>
  <si>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</si>
  <si>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</si>
  <si>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</si>
  <si>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</si>
  <si>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</si>
  <si>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</si>
  <si>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</si>
  <si>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</si>
  <si>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</si>
  <si>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</si>
  <si>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</si>
  <si>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</si>
  <si>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</si>
  <si>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</si>
  <si>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</si>
  <si>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</si>
  <si>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</si>
  <si>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</si>
  <si>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</si>
  <si>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</si>
  <si>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</si>
  <si>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</si>
  <si>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</si>
  <si>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</si>
  <si>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</si>
  <si>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</si>
  <si>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</si>
  <si>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</si>
  <si>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</si>
  <si>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</si>
  <si>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</si>
  <si>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</si>
  <si>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</si>
  <si>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</si>
  <si>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</si>
  <si>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</si>
  <si>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</si>
  <si>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</si>
  <si>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</si>
  <si>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</si>
  <si>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</si>
  <si>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</si>
  <si>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</si>
  <si>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</si>
  <si>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</si>
  <si>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</si>
  <si>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</si>
  <si>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</si>
  <si>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</si>
  <si>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</si>
  <si>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</si>
  <si>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</si>
  <si>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</si>
  <si>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</si>
  <si>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</si>
  <si>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</si>
  <si>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</si>
  <si>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</si>
  <si>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</si>
  <si>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</si>
  <si>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</si>
  <si>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</si>
  <si>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</si>
  <si>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</si>
  <si>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</si>
  <si>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</si>
  <si>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</si>
  <si>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</si>
  <si>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</si>
  <si>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</si>
  <si>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</si>
  <si>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</si>
  <si>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</si>
  <si>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</si>
  <si>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</si>
  <si>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</si>
  <si>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</si>
  <si>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</si>
  <si>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</si>
  <si>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</si>
  <si>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</si>
  <si>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</si>
  <si>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</si>
  <si>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</si>
  <si>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</si>
  <si>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</si>
  <si>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</si>
  <si>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</si>
  <si>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</si>
  <si>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</si>
  <si>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</si>
  <si>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</si>
  <si>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</si>
  <si>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</si>
  <si>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</si>
  <si>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</si>
  <si>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</si>
  <si>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</si>
  <si>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</si>
  <si>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</si>
  <si>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</si>
  <si>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</si>
  <si>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</si>
  <si>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</si>
  <si>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</si>
  <si>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</si>
  <si>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</si>
  <si>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</si>
  <si>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</si>
  <si>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</si>
  <si>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</si>
  <si>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</si>
  <si>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</si>
  <si>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</si>
  <si>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</si>
  <si>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</si>
  <si>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</si>
  <si>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</si>
  <si>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</si>
  <si>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</si>
  <si>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</si>
  <si>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</si>
  <si>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</si>
  <si>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</si>
  <si>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</si>
  <si>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</si>
  <si>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</si>
  <si>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</si>
  <si>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</si>
  <si>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</si>
  <si>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</si>
  <si>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</si>
  <si>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</si>
  <si>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</si>
  <si>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</si>
  <si>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</si>
  <si>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</si>
  <si>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</si>
  <si>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</si>
  <si>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</si>
  <si>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</si>
  <si>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</si>
  <si>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</si>
  <si>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</si>
  <si>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</si>
  <si>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</si>
  <si>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</si>
  <si>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</si>
  <si>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</si>
  <si>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</si>
  <si>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</si>
  <si>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</si>
  <si>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</si>
  <si>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</si>
  <si>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</si>
  <si>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</si>
  <si>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</si>
  <si>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</si>
  <si>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</si>
  <si>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</si>
  <si>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</si>
  <si>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</si>
  <si>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</si>
  <si>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</si>
  <si>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</si>
  <si>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</si>
  <si>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</si>
  <si>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</si>
  <si>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</si>
  <si>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</si>
  <si>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</si>
  <si>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</si>
  <si>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</si>
  <si>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</si>
  <si>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</si>
  <si>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</si>
  <si>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</si>
  <si>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</si>
  <si>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</si>
  <si>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</si>
  <si>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</si>
  <si>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</si>
  <si>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</si>
  <si>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</si>
  <si>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</si>
  <si>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</si>
  <si>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</si>
  <si>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</si>
  <si>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</si>
  <si>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</si>
  <si>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</si>
  <si>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</si>
  <si>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</si>
  <si>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</si>
  <si>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</si>
  <si>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</si>
  <si>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</si>
  <si>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</si>
  <si>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</si>
  <si>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</si>
  <si>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</si>
  <si>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</si>
  <si>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</si>
  <si>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</si>
  <si>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</si>
  <si>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</si>
  <si>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</si>
  <si>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</si>
  <si>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</si>
  <si>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</si>
  <si>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</si>
  <si>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</si>
  <si>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</si>
  <si>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</si>
  <si>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</si>
  <si>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</si>
  <si>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</si>
  <si>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</si>
  <si>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</si>
  <si>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</si>
  <si>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</si>
  <si>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</si>
  <si>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</si>
  <si>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</si>
  <si>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</si>
  <si>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</si>
  <si>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</si>
  <si>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</si>
  <si>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</si>
  <si>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</si>
  <si>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</si>
  <si>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</si>
  <si>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</si>
  <si>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</si>
  <si>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</si>
  <si>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</si>
  <si>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</si>
  <si>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</si>
  <si>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</si>
  <si>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</si>
  <si>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</si>
  <si>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</si>
  <si>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</si>
  <si>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</si>
  <si>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</si>
  <si>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</si>
  <si>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</si>
  <si>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</si>
  <si>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</si>
  <si>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</si>
  <si>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</si>
  <si>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</si>
  <si>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</si>
  <si>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</si>
  <si>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</si>
  <si>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</si>
  <si>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</si>
  <si>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</si>
  <si>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</si>
  <si>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</si>
  <si>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</si>
  <si>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</si>
  <si>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</si>
  <si>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</si>
  <si>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</si>
  <si>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</si>
  <si>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</si>
  <si>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</si>
  <si>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</si>
  <si>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</si>
  <si>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</si>
  <si>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</si>
  <si>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</si>
  <si>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</si>
  <si>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</si>
  <si>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</si>
  <si>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</si>
  <si>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</si>
  <si>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</si>
  <si>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</si>
  <si>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</si>
  <si>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</si>
  <si>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</si>
  <si>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</si>
  <si>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</si>
  <si>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</si>
  <si>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</si>
  <si>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</si>
  <si>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</si>
  <si>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</si>
  <si>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</si>
  <si>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</si>
  <si>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</si>
  <si>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</si>
  <si>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</si>
  <si>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</si>
  <si>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</si>
  <si>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</si>
  <si>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</si>
  <si>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</si>
  <si>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</si>
  <si>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</si>
  <si>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</si>
  <si>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</si>
  <si>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</si>
  <si>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</si>
  <si>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</si>
  <si>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</si>
  <si>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</si>
  <si>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</si>
  <si>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</si>
  <si>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</si>
  <si>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</si>
  <si>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</si>
  <si>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</si>
  <si>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</si>
  <si>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</si>
  <si>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</si>
  <si>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</si>
  <si>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</si>
  <si>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</si>
  <si>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</si>
  <si>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</si>
  <si>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</si>
  <si>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</si>
  <si>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</si>
  <si>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</si>
  <si>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</si>
  <si>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</si>
  <si>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</si>
  <si>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</si>
  <si>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</si>
  <si>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</si>
  <si>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</si>
  <si>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</si>
  <si>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</si>
  <si>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</si>
  <si>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</si>
  <si>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</si>
  <si>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</si>
  <si>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</si>
  <si>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</si>
  <si>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</si>
  <si>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</si>
  <si>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</si>
  <si>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</si>
  <si>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</si>
  <si>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</si>
  <si>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</si>
  <si>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</si>
  <si>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</si>
  <si>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</si>
  <si>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</si>
  <si>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</si>
  <si>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</si>
  <si>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</si>
  <si>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</si>
  <si>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</si>
  <si>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</si>
  <si>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</si>
  <si>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</si>
  <si>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</si>
  <si>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</si>
  <si>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</si>
  <si>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</si>
  <si>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</si>
  <si>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</si>
  <si>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</si>
  <si>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</si>
  <si>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</si>
  <si>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</si>
  <si>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</si>
  <si>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</si>
  <si>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</si>
  <si>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</si>
  <si>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</si>
  <si>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</si>
  <si>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</si>
  <si>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</si>
  <si>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</si>
  <si>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</si>
  <si>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</si>
  <si>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</si>
  <si>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</si>
  <si>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</si>
  <si>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</si>
  <si>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</si>
  <si>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</si>
  <si>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</si>
  <si>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</si>
  <si>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</si>
  <si>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</si>
  <si>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</si>
  <si>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</si>
  <si>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</si>
  <si>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</si>
  <si>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</si>
  <si>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</si>
  <si>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</si>
  <si>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</si>
  <si>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</si>
  <si>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</si>
  <si>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</si>
  <si>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</si>
  <si>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</si>
  <si>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</si>
  <si>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</si>
  <si>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</si>
  <si>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</si>
  <si>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</si>
  <si>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</si>
  <si>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</si>
  <si>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</si>
  <si>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</si>
  <si>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</si>
  <si>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</si>
  <si>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</si>
  <si>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</si>
  <si>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</si>
  <si>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</si>
  <si>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</si>
  <si>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</si>
  <si>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</si>
  <si>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</si>
  <si>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</si>
  <si>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</si>
  <si>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</si>
  <si>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</si>
  <si>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</si>
  <si>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</si>
  <si>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</si>
  <si>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</si>
  <si>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</si>
  <si>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</si>
  <si>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</si>
  <si>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</si>
  <si>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</si>
  <si>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</si>
  <si>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</si>
  <si>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</si>
  <si>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</si>
  <si>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</si>
  <si>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</si>
  <si>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</si>
  <si>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</si>
  <si>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</si>
  <si>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</si>
  <si>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</si>
  <si>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</si>
  <si>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</si>
  <si>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</si>
  <si>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</si>
  <si>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</si>
  <si>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</si>
  <si>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</si>
  <si>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</si>
  <si>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</si>
  <si>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</si>
  <si>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</si>
  <si>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</si>
  <si>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</si>
  <si>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</si>
  <si>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</si>
  <si>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</si>
  <si>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</si>
  <si>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</si>
  <si>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</si>
  <si>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</si>
  <si>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</si>
  <si>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</si>
  <si>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</si>
  <si>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</si>
  <si>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</si>
  <si>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</si>
  <si>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</si>
  <si>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</si>
  <si>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</si>
  <si>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</si>
  <si>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</si>
  <si>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</si>
  <si>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</si>
  <si>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</si>
  <si>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</si>
  <si>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</si>
  <si>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</si>
  <si>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</si>
  <si>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</si>
  <si>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</si>
  <si>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</si>
  <si>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</si>
  <si>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</si>
  <si>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</si>
  <si>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</si>
  <si>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</si>
  <si>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</si>
  <si>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</si>
  <si>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</si>
  <si>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</si>
  <si>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</si>
  <si>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</si>
  <si>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</si>
  <si>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</si>
  <si>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</si>
  <si>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</si>
  <si>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</si>
  <si>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</si>
  <si>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</si>
  <si>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</si>
  <si>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</si>
  <si>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</si>
  <si>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</si>
  <si>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</si>
  <si>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</si>
  <si>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</si>
  <si>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</si>
  <si>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</si>
  <si>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</si>
  <si>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</si>
  <si>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</si>
  <si>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</si>
  <si>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</si>
  <si>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</si>
  <si>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</si>
  <si>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</si>
  <si>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</si>
  <si>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</si>
  <si>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</si>
  <si>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</si>
  <si>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</si>
  <si>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</si>
  <si>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</si>
  <si>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</si>
  <si>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</si>
  <si>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</si>
  <si>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</si>
  <si>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</si>
  <si>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</si>
  <si>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</si>
  <si>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</si>
  <si>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</si>
  <si>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</si>
  <si>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</si>
  <si>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</si>
  <si>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</si>
  <si>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</si>
  <si>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</si>
  <si>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</si>
  <si>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</si>
  <si>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</si>
  <si>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</si>
  <si>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</si>
  <si>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</si>
  <si>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</si>
  <si>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</si>
  <si>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</si>
  <si>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</si>
  <si>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</si>
  <si>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</si>
  <si>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</si>
  <si>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</si>
  <si>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</si>
  <si>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</si>
  <si>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</si>
  <si>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</si>
  <si>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</si>
  <si>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</si>
  <si>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</si>
  <si>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</si>
  <si>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</si>
  <si>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</si>
  <si>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</si>
  <si>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</si>
  <si>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</si>
  <si>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</si>
  <si>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</si>
  <si>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</si>
  <si>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</si>
  <si>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</si>
  <si>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</si>
  <si>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</si>
  <si>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</si>
  <si>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</si>
  <si>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</si>
  <si>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</si>
  <si>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</si>
  <si>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</si>
  <si>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</si>
  <si>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</si>
  <si>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</si>
  <si>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</si>
  <si>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</si>
  <si>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</si>
  <si>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</si>
  <si>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</si>
  <si>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</si>
  <si>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</si>
  <si>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</si>
  <si>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</si>
  <si>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</si>
  <si>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</si>
  <si>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</si>
  <si>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</si>
  <si>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</si>
  <si>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</si>
  <si>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</si>
  <si>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</si>
  <si>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</si>
  <si>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</si>
  <si>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</si>
  <si>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</si>
  <si>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</si>
  <si>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</si>
  <si>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</si>
  <si>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</si>
  <si>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</si>
  <si>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</si>
  <si>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</si>
  <si>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</si>
  <si>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</si>
  <si>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</si>
  <si>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</si>
  <si>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</si>
  <si>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</si>
  <si>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</si>
  <si>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</si>
  <si>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</si>
  <si>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</si>
  <si>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</si>
  <si>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</si>
  <si>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</si>
  <si>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</si>
  <si>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</si>
  <si>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</si>
  <si>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</si>
  <si>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</si>
  <si>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</si>
  <si>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</si>
  <si>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</si>
  <si>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</si>
  <si>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</si>
  <si>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</si>
  <si>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</si>
  <si>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</si>
  <si>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</si>
  <si>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</si>
  <si>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</si>
  <si>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</si>
  <si>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</si>
  <si>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</si>
  <si>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</si>
  <si>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</si>
  <si>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</si>
  <si>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</si>
  <si>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</si>
  <si>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</si>
  <si>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</si>
  <si>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</si>
  <si>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</si>
  <si>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</si>
  <si>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</si>
  <si>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</si>
  <si>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</si>
  <si>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</si>
  <si>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</si>
  <si>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</si>
  <si>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</si>
  <si>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</si>
  <si>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</si>
  <si>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</si>
  <si>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</si>
  <si>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</si>
  <si>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</si>
  <si>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</si>
  <si>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</si>
  <si>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</si>
  <si>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</si>
  <si>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</si>
  <si>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</si>
  <si>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</si>
  <si>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</si>
  <si>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</si>
  <si>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</si>
  <si>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</si>
  <si>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</si>
  <si>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</si>
  <si>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</si>
  <si>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</si>
  <si>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</si>
  <si>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</si>
  <si>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</si>
  <si>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</si>
  <si>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</si>
  <si>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</si>
  <si>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</si>
  <si>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</si>
  <si>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</si>
  <si>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</si>
  <si>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</si>
  <si>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</si>
  <si>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</si>
  <si>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</si>
  <si>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</si>
  <si>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</si>
  <si>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</si>
  <si>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</si>
  <si>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</si>
  <si>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</si>
  <si>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</si>
  <si>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</si>
  <si>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</si>
  <si>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</si>
  <si>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</si>
  <si>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</si>
  <si>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</si>
  <si>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</si>
  <si>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</si>
  <si>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</si>
  <si>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</si>
  <si>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</si>
  <si>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</si>
  <si>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</si>
  <si>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</si>
  <si>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</si>
  <si>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</si>
  <si>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</si>
  <si>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</si>
  <si>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</si>
  <si>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</si>
  <si>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</si>
  <si>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</si>
  <si>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</si>
  <si>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</si>
  <si>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</si>
  <si>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</si>
  <si>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</si>
  <si>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</si>
  <si>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</si>
  <si>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</si>
  <si>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</si>
  <si>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</si>
  <si>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</si>
  <si>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</si>
  <si>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</si>
  <si>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</si>
  <si>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</si>
  <si>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</si>
  <si>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</si>
  <si>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</si>
  <si>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</si>
  <si>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</si>
  <si>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</si>
  <si>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</si>
  <si>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</si>
  <si>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</si>
  <si>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</si>
  <si>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</si>
  <si>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</si>
  <si>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</si>
  <si>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</si>
  <si>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</si>
  <si>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</si>
  <si>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</si>
  <si>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</si>
  <si>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</si>
  <si>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</si>
  <si>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</si>
  <si>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</si>
  <si>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</si>
  <si>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</si>
  <si>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</si>
  <si>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</si>
  <si>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</si>
  <si>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</si>
  <si>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</si>
  <si>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</si>
  <si>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</si>
  <si>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</si>
  <si>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</si>
  <si>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</si>
  <si>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</si>
  <si>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</si>
  <si>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</si>
  <si>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</si>
  <si>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</si>
  <si>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</si>
  <si>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</si>
  <si>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</si>
  <si>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</si>
  <si>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</si>
  <si>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</si>
  <si>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</si>
  <si>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</si>
  <si>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</si>
  <si>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</si>
  <si>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</si>
  <si>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</si>
  <si>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</si>
  <si>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</si>
  <si>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</si>
  <si>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</si>
  <si>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</si>
  <si>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</si>
  <si>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</si>
  <si>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</si>
  <si>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</si>
  <si>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</si>
  <si>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</si>
  <si>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</si>
  <si>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</si>
  <si>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</si>
  <si>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</si>
  <si>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</si>
  <si>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</si>
  <si>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</si>
  <si>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</si>
  <si>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</si>
  <si>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</si>
  <si>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</si>
  <si>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</si>
  <si>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</si>
  <si>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</si>
  <si>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</si>
  <si>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</si>
  <si>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</si>
  <si>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</si>
  <si>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</si>
  <si>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</si>
  <si>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</si>
  <si>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</si>
  <si>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</si>
  <si>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</si>
  <si>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</si>
  <si>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</si>
  <si>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</si>
  <si>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</si>
  <si>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</si>
  <si>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</si>
  <si>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</si>
  <si>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</si>
  <si>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</si>
  <si>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</si>
  <si>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</si>
  <si>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</si>
  <si>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</si>
  <si>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</si>
  <si>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</si>
  <si>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</si>
  <si>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</si>
  <si>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</si>
  <si>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</si>
  <si>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</si>
  <si>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</si>
  <si>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</si>
  <si>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</si>
  <si>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</si>
  <si>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</si>
  <si>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</si>
  <si>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</si>
  <si>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</si>
  <si>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</si>
  <si>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</si>
  <si>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</si>
  <si>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</si>
  <si>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</si>
  <si>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</si>
  <si>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</si>
  <si>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</si>
  <si>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</si>
  <si>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</si>
  <si>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</si>
  <si>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</si>
  <si>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</si>
  <si>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</si>
  <si>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</si>
  <si>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</si>
  <si>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</si>
  <si>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</si>
  <si>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</si>
  <si>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</si>
  <si>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</si>
  <si>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</si>
  <si>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</si>
  <si>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</si>
  <si>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</si>
  <si>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</si>
  <si>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</si>
  <si>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</si>
  <si>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</si>
  <si>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</si>
  <si>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</si>
  <si>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</si>
  <si>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</si>
  <si>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</si>
  <si>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</si>
  <si>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</si>
  <si>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</si>
  <si>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</si>
  <si>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</si>
  <si>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</si>
  <si>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</si>
  <si>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</si>
  <si>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</si>
  <si>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</si>
  <si>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</si>
  <si>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</si>
  <si>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</si>
  <si>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</si>
  <si>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</si>
  <si>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</si>
  <si>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</si>
  <si>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</si>
  <si>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</si>
  <si>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</si>
  <si>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</si>
  <si>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</si>
  <si>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</si>
  <si>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</si>
  <si>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</si>
  <si>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</si>
  <si>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</si>
  <si>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</si>
  <si>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</si>
  <si>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</si>
  <si>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</si>
  <si>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</si>
  <si>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</si>
  <si>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</si>
  <si>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</si>
  <si>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</si>
  <si>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</si>
  <si>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</si>
  <si>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</si>
  <si>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</si>
  <si>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</si>
  <si>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</si>
  <si>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</si>
  <si>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</si>
  <si>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</si>
  <si>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</si>
  <si>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</si>
  <si>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</si>
  <si>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</si>
  <si>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</si>
  <si>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</si>
  <si>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</si>
  <si>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</si>
  <si>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</si>
  <si>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</si>
  <si>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</si>
  <si>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</si>
  <si>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</si>
  <si>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</si>
  <si>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</si>
  <si>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</si>
  <si>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</si>
  <si>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</si>
  <si>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</si>
  <si>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</si>
  <si>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</si>
  <si>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</si>
  <si>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</si>
  <si>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</si>
  <si>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</si>
  <si>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</si>
  <si>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</si>
  <si>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</si>
  <si>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</si>
  <si>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</si>
  <si>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</si>
  <si>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</si>
  <si>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</si>
  <si>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</si>
  <si>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</si>
  <si>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</si>
  <si>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</si>
  <si>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</si>
  <si>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</si>
  <si>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</si>
  <si>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</si>
  <si>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</si>
  <si>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</si>
  <si>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</si>
  <si>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</si>
  <si>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</si>
  <si>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</si>
  <si>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</si>
  <si>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</si>
  <si>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</si>
  <si>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</si>
  <si>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</si>
  <si>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</si>
  <si>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</si>
  <si>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</si>
  <si>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</si>
  <si>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</si>
  <si>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</si>
  <si>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</si>
  <si>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</si>
  <si>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</si>
  <si>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</si>
  <si>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</si>
  <si>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</si>
  <si>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</si>
  <si>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</si>
  <si>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</si>
  <si>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</si>
  <si>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</si>
  <si>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</si>
  <si>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</si>
  <si>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</si>
  <si>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</si>
  <si>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</si>
  <si>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</si>
  <si>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</si>
  <si>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</si>
  <si>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</si>
  <si>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</si>
  <si>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</si>
  <si>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</si>
  <si>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</si>
  <si>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</si>
  <si>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</si>
  <si>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</si>
  <si>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</si>
  <si>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</si>
  <si>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</si>
  <si>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</si>
  <si>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</si>
  <si>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</si>
  <si>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</si>
  <si>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</si>
  <si>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</si>
  <si>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</si>
  <si>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</si>
  <si>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</si>
  <si>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</si>
  <si>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</si>
  <si>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</si>
  <si>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</si>
  <si>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</si>
  <si>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</si>
  <si>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</si>
  <si>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</si>
  <si>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</si>
  <si>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</si>
  <si>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</si>
  <si>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</si>
  <si>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</si>
  <si>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</si>
  <si>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</si>
  <si>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</si>
  <si>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</si>
  <si>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</si>
  <si>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</si>
  <si>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</si>
  <si>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</si>
  <si>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</si>
  <si>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</si>
  <si>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</si>
  <si>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</si>
  <si>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</si>
  <si>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</si>
  <si>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</si>
  <si>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</si>
  <si>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</si>
  <si>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</si>
  <si>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</si>
  <si>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</si>
  <si>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</si>
  <si>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</si>
  <si>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</si>
  <si>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</si>
  <si>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</si>
  <si>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</si>
  <si>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</si>
  <si>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</si>
  <si>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</si>
  <si>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</si>
  <si>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</si>
  <si>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</si>
  <si>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</si>
  <si>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</si>
  <si>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</si>
  <si>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</si>
  <si>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</si>
  <si>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</si>
  <si>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</si>
  <si>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</si>
  <si>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</si>
  <si>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</si>
  <si>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</si>
  <si>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</si>
  <si>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</si>
  <si>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</si>
  <si>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</si>
  <si>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</si>
  <si>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</si>
  <si>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</si>
  <si>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</si>
  <si>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</si>
  <si>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</si>
  <si>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</si>
  <si>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</si>
  <si>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</si>
  <si>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</si>
  <si>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</si>
  <si>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</si>
  <si>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</si>
  <si>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</si>
  <si>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</si>
  <si>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</si>
  <si>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</si>
  <si>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</si>
  <si>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</si>
  <si>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</si>
  <si>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</si>
  <si>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</si>
  <si>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</si>
  <si>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</si>
  <si>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</si>
  <si>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</si>
  <si>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</si>
  <si>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</si>
  <si>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</si>
  <si>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</si>
  <si>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</si>
  <si>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</si>
  <si>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</si>
  <si>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</si>
  <si>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</si>
  <si>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</si>
  <si>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</si>
  <si>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</si>
  <si>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</si>
  <si>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</si>
  <si>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</si>
  <si>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</si>
  <si>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</si>
  <si>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</si>
  <si>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</si>
  <si>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</si>
  <si>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</si>
  <si>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</si>
  <si>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</si>
  <si>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</si>
  <si>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</si>
  <si>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</si>
  <si>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</si>
  <si>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</si>
  <si>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</si>
  <si>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</si>
  <si>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</si>
  <si>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</si>
  <si>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</si>
  <si>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</si>
  <si>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</si>
  <si>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</si>
  <si>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</si>
  <si>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</si>
  <si>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</si>
  <si>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</si>
  <si>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</si>
  <si>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</si>
  <si>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</si>
  <si>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</si>
  <si>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</si>
  <si>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</si>
  <si>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</si>
  <si>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</si>
  <si>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</si>
  <si>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</si>
  <si>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</si>
  <si>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</si>
  <si>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</si>
  <si>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</si>
  <si>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</si>
  <si>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</si>
  <si>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</si>
  <si>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</si>
  <si>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</si>
  <si>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</si>
  <si>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</si>
  <si>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</si>
  <si>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</si>
  <si>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</si>
  <si>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</si>
  <si>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</si>
  <si>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</si>
  <si>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</si>
  <si>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</si>
  <si>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</si>
  <si>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</si>
  <si>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</si>
  <si>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</si>
  <si>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</si>
  <si>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</si>
  <si>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</si>
  <si>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</si>
  <si>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</si>
  <si>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</si>
  <si>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</si>
  <si>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</si>
  <si>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</si>
  <si>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</si>
  <si>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</si>
  <si>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</si>
  <si>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</si>
  <si>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</si>
  <si>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</si>
  <si>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</si>
  <si>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</si>
  <si>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</si>
  <si>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</si>
  <si>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</si>
  <si>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</si>
  <si>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</si>
  <si>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</si>
  <si>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</si>
  <si>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</si>
  <si>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</si>
  <si>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</si>
  <si>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</si>
  <si>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</si>
  <si>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</si>
  <si>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</si>
  <si>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</si>
  <si>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</si>
  <si>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</si>
  <si>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</si>
  <si>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</si>
  <si>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</si>
  <si>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</si>
  <si>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</si>
  <si>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</si>
  <si>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</si>
  <si>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</si>
  <si>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</si>
  <si>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</si>
  <si>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</si>
  <si>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</si>
  <si>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</si>
  <si>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</si>
  <si>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</si>
  <si>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</si>
  <si>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</si>
  <si>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</si>
  <si>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</si>
  <si>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</si>
  <si>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</si>
  <si>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</si>
  <si>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</si>
  <si>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</si>
  <si>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</si>
  <si>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</si>
  <si>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</si>
  <si>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</si>
  <si>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</si>
  <si>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</si>
  <si>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</si>
  <si>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</si>
  <si>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</si>
  <si>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</si>
  <si>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</si>
  <si>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</si>
  <si>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</si>
  <si>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</si>
  <si>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</si>
  <si>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</si>
  <si>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</si>
  <si>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</si>
  <si>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</si>
  <si>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</si>
  <si>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</si>
  <si>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</si>
  <si>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</si>
  <si>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</si>
  <si>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</si>
  <si>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</si>
  <si>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</si>
  <si>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</si>
  <si>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</si>
  <si>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</si>
  <si>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</si>
  <si>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</si>
  <si>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</si>
  <si>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</si>
  <si>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</si>
  <si>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</si>
  <si>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</si>
  <si>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</si>
  <si>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</si>
  <si>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</si>
  <si>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</si>
  <si>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</si>
  <si>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</si>
  <si>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</si>
  <si>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</si>
  <si>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</si>
  <si>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</si>
  <si>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</si>
  <si>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</si>
  <si>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</si>
  <si>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</si>
  <si>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</si>
  <si>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</si>
  <si>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</si>
  <si>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</si>
  <si>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</si>
  <si>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</si>
  <si>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</si>
  <si>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</si>
  <si>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</si>
  <si>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</si>
  <si>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</si>
  <si>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</si>
  <si>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</si>
  <si>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</si>
  <si>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</si>
  <si>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</si>
  <si>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</si>
  <si>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</si>
  <si>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</si>
  <si>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</si>
  <si>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</si>
  <si>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</si>
  <si>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</si>
  <si>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</si>
  <si>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</si>
  <si>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</si>
  <si>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</si>
  <si>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</si>
  <si>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</si>
  <si>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</si>
  <si>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</si>
  <si>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</si>
  <si>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</si>
  <si>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</si>
  <si>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</si>
  <si>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</si>
  <si>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</si>
  <si>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</si>
  <si>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</si>
  <si>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</si>
  <si>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</si>
  <si>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</si>
  <si>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</si>
  <si>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</si>
  <si>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</si>
  <si>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</si>
  <si>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</si>
  <si>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</si>
  <si>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</si>
  <si>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</si>
  <si>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</si>
  <si>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</si>
  <si>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</si>
  <si>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</si>
  <si>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</si>
  <si>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</si>
  <si>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</si>
  <si>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</si>
  <si>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</si>
  <si>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</si>
  <si>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</si>
  <si>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</si>
  <si>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</si>
  <si>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</si>
  <si>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</si>
  <si>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</si>
  <si>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</si>
  <si>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</si>
  <si>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</si>
  <si>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</si>
  <si>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</si>
  <si>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</si>
  <si>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</si>
  <si>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</si>
  <si>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</si>
  <si>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</si>
  <si>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</si>
  <si>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</si>
  <si>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</si>
  <si>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</si>
  <si>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</si>
  <si>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</si>
  <si>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</si>
  <si>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</si>
  <si>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</si>
  <si>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</si>
  <si>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</si>
  <si>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</si>
  <si>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</si>
  <si>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</si>
  <si>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</si>
  <si>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</si>
  <si>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</si>
  <si>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</si>
  <si>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</si>
  <si>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</si>
  <si>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</si>
  <si>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</si>
  <si>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</si>
  <si>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</si>
  <si>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</si>
  <si>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</si>
  <si>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</si>
  <si>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</si>
  <si>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</si>
  <si>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</si>
  <si>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</si>
  <si>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</si>
  <si>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</si>
  <si>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</si>
  <si>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</si>
  <si>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</si>
  <si>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</si>
  <si>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</si>
  <si>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</si>
  <si>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</si>
  <si>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</si>
  <si>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</si>
  <si>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</si>
  <si>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</si>
  <si>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</si>
  <si>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</si>
  <si>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</si>
  <si>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</si>
  <si>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</si>
  <si>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</si>
  <si>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</si>
  <si>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</si>
  <si>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</si>
  <si>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</si>
  <si>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</si>
  <si>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</si>
  <si>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</si>
  <si>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</si>
  <si>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</si>
  <si>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</si>
  <si>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</si>
  <si>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</si>
  <si>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</si>
  <si>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</si>
  <si>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</si>
  <si>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</si>
  <si>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</si>
  <si>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</si>
  <si>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</si>
  <si>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</si>
  <si>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</si>
  <si>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</si>
  <si>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</si>
  <si>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</si>
  <si>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</si>
  <si>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</si>
  <si>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</si>
  <si>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</si>
  <si>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</si>
  <si>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</si>
  <si>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</si>
  <si>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</si>
  <si>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</si>
  <si>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</si>
  <si>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</si>
  <si>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</si>
  <si>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</si>
  <si>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</si>
  <si>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</si>
  <si>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</si>
  <si>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</si>
  <si>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</si>
  <si>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</si>
  <si>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</si>
  <si>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</si>
  <si>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</si>
  <si>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</si>
  <si>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</si>
  <si>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</si>
  <si>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</si>
  <si>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</si>
  <si>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</si>
  <si>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</si>
  <si>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</si>
  <si>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</si>
  <si>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</si>
  <si>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</si>
  <si>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</si>
  <si>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</si>
  <si>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</si>
  <si>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</si>
  <si>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</si>
  <si>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</si>
  <si>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</si>
  <si>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</si>
  <si>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</si>
  <si>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</si>
  <si>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</si>
  <si>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</si>
  <si>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</si>
  <si>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</si>
  <si>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</si>
  <si>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</si>
  <si>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</si>
  <si>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</si>
  <si>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</si>
  <si>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</si>
  <si>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</si>
  <si>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</si>
  <si>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</si>
  <si>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</si>
  <si>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</si>
  <si>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</si>
  <si>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</si>
  <si>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</si>
  <si>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</si>
  <si>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</si>
  <si>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</si>
  <si>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</si>
  <si>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</si>
  <si>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</si>
  <si>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</si>
  <si>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</si>
  <si>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</si>
  <si>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</si>
  <si>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</si>
  <si>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</si>
  <si>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</si>
  <si>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</si>
  <si>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</si>
  <si>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</si>
  <si>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</si>
  <si>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</si>
  <si>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</si>
  <si>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</si>
  <si>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</si>
  <si>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</si>
  <si>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</si>
  <si>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</si>
  <si>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</si>
  <si>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</si>
  <si>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</si>
  <si>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</si>
  <si>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</si>
  <si>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</si>
  <si>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</si>
  <si>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</si>
  <si>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</si>
  <si>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</si>
  <si>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</si>
  <si>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</si>
  <si>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</si>
  <si>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</si>
  <si>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</si>
  <si>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</si>
  <si>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</si>
  <si>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</si>
  <si>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</si>
  <si>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</si>
  <si>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</si>
  <si>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</si>
  <si>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</si>
  <si>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</si>
  <si>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</si>
  <si>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</si>
  <si>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</si>
  <si>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</si>
  <si>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</si>
  <si>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</si>
  <si>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</si>
  <si>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</si>
  <si>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</si>
  <si>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</si>
  <si>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</si>
  <si>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</si>
  <si>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</si>
  <si>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</si>
  <si>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</si>
  <si>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</si>
  <si>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</si>
  <si>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</si>
  <si>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</si>
  <si>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</si>
  <si>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</si>
  <si>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</si>
  <si>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</si>
  <si>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</si>
  <si>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</si>
  <si>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</si>
  <si>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</si>
  <si>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</si>
  <si>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</si>
  <si>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</si>
  <si>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</si>
  <si>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</si>
  <si>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</si>
  <si>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</si>
  <si>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</si>
  <si>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</si>
  <si>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</si>
  <si>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</si>
  <si>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</si>
  <si>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</si>
  <si>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</si>
  <si>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</si>
  <si>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</si>
  <si>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</si>
  <si>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</si>
  <si>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</si>
  <si>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</si>
  <si>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</si>
  <si>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</si>
  <si>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</si>
  <si>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</si>
  <si>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</si>
  <si>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</si>
  <si>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</si>
  <si>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</si>
  <si>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</si>
  <si>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</si>
  <si>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</si>
  <si>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</si>
  <si>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</si>
  <si>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</si>
  <si>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</si>
  <si>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</si>
  <si>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</si>
  <si>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</si>
  <si>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</si>
  <si>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</si>
  <si>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</si>
  <si>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</si>
  <si>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</si>
  <si>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</si>
  <si>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</si>
  <si>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</si>
  <si>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</si>
  <si>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</si>
  <si>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</si>
  <si>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</si>
  <si>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</si>
  <si>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</si>
  <si>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</si>
  <si>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</si>
  <si>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</si>
  <si>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</si>
  <si>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</si>
  <si>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</si>
  <si>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</si>
  <si>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</si>
  <si>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</si>
  <si>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</si>
  <si>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</si>
  <si>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</si>
  <si>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</si>
  <si>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</si>
  <si>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</si>
  <si>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</si>
  <si>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</si>
  <si>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</si>
  <si>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</si>
  <si>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</si>
  <si>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</si>
  <si>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</si>
  <si>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</si>
  <si>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</si>
  <si>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</si>
  <si>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</si>
  <si>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</si>
  <si>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</si>
  <si>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</si>
  <si>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</si>
  <si>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</si>
  <si>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</si>
  <si>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</si>
  <si>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</si>
  <si>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</si>
  <si>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</si>
  <si>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</si>
  <si>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</si>
  <si>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</si>
  <si>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</si>
  <si>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</si>
  <si>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</si>
  <si>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</si>
  <si>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</si>
  <si>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</si>
  <si>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</si>
  <si>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</si>
  <si>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</si>
  <si>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</si>
  <si>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</si>
  <si>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</si>
  <si>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</si>
  <si>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</si>
  <si>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</si>
  <si>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</si>
  <si>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</si>
  <si>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</si>
  <si>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</si>
  <si>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</si>
  <si>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</si>
  <si>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</si>
  <si>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</si>
  <si>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</si>
  <si>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</si>
  <si>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</si>
  <si>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</si>
  <si>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</si>
  <si>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</si>
  <si>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</si>
  <si>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</si>
  <si>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</si>
  <si>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</si>
  <si>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</si>
  <si>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</si>
  <si>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</si>
  <si>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</si>
  <si>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</si>
  <si>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</si>
  <si>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</si>
  <si>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</si>
  <si>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</si>
  <si>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</si>
  <si>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</si>
  <si>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</si>
  <si>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</si>
  <si>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</si>
  <si>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</si>
  <si>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</si>
  <si>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</si>
  <si>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</si>
  <si>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</si>
  <si>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</si>
  <si>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</si>
  <si>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</si>
  <si>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</si>
  <si>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</si>
  <si>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</si>
  <si>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</si>
  <si>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</si>
  <si>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</si>
  <si>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</si>
  <si>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</si>
  <si>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</si>
  <si>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</si>
  <si>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</si>
  <si>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</si>
  <si>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</si>
  <si>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</si>
  <si>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</si>
  <si>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</si>
  <si>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</si>
  <si>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</si>
  <si>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</si>
  <si>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</si>
  <si>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</si>
  <si>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</si>
  <si>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</si>
  <si>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</si>
  <si>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</si>
  <si>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</si>
  <si>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</si>
  <si>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</si>
  <si>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</si>
  <si>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</si>
  <si>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</si>
  <si>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</si>
  <si>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</si>
  <si>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</si>
  <si>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</si>
  <si>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</si>
  <si>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</si>
  <si>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</si>
  <si>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</si>
  <si>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</si>
  <si>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</si>
  <si>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</si>
  <si>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</si>
  <si>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</si>
  <si>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</si>
  <si>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</si>
  <si>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</si>
  <si>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</si>
  <si>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</si>
  <si>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</si>
  <si>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</si>
  <si>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</si>
  <si>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</si>
  <si>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</si>
  <si>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</si>
  <si>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</si>
  <si>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</si>
  <si>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</si>
  <si>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</si>
  <si>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</si>
  <si>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</si>
  <si>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</si>
  <si>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</si>
  <si>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</si>
  <si>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</si>
  <si>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</si>
  <si>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</si>
  <si>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</si>
  <si>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</si>
  <si>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</si>
  <si>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</si>
  <si>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</si>
  <si>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</si>
  <si>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</si>
  <si>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</si>
  <si>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</si>
  <si>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</si>
  <si>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</si>
  <si>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</si>
  <si>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</si>
  <si>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</si>
  <si>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</si>
  <si>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</si>
  <si>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</si>
  <si>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</si>
  <si>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</si>
  <si>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</si>
  <si>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</si>
  <si>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</si>
  <si>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</si>
  <si>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</si>
  <si>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</si>
  <si>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</si>
  <si>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</si>
  <si>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</si>
  <si>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</si>
  <si>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</si>
  <si>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</si>
  <si>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</si>
  <si>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</si>
  <si>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</si>
  <si>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</si>
  <si>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</si>
  <si>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</si>
  <si>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</si>
  <si>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</si>
  <si>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</si>
  <si>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</si>
  <si>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</si>
  <si>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</si>
  <si>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</si>
  <si>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</si>
  <si>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</si>
  <si>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</si>
  <si>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</si>
  <si>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</si>
  <si>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</si>
  <si>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</si>
  <si>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</si>
  <si>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</si>
  <si>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</si>
  <si>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</si>
  <si>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</si>
  <si>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</si>
  <si>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</si>
  <si>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</si>
  <si>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</si>
  <si>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</si>
  <si>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</si>
  <si>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</si>
  <si>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</si>
  <si>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</si>
  <si>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</si>
  <si>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</si>
  <si>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</si>
  <si>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</si>
  <si>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</si>
  <si>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</si>
  <si>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</si>
  <si>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</si>
  <si>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</si>
  <si>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</si>
  <si>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</si>
  <si>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</si>
  <si>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</si>
  <si>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</si>
  <si>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</si>
  <si>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</si>
  <si>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</si>
  <si>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</si>
  <si>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</si>
  <si>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</si>
  <si>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</si>
  <si>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</si>
  <si>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</si>
  <si>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</si>
  <si>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</si>
  <si>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</si>
  <si>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</si>
  <si>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</si>
  <si>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</si>
  <si>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</si>
  <si>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</si>
  <si>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</si>
  <si>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</si>
  <si>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</si>
  <si>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</si>
  <si>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</si>
  <si>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</si>
  <si>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</si>
  <si>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</si>
  <si>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</si>
  <si>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</si>
  <si>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</si>
  <si>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</si>
  <si>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</si>
  <si>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</si>
  <si>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</si>
  <si>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</si>
  <si>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</si>
  <si>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</si>
  <si>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</si>
  <si>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</si>
  <si>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</si>
  <si>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</si>
  <si>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</si>
  <si>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</si>
  <si>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</si>
  <si>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</si>
  <si>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</si>
  <si>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</si>
  <si>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</si>
  <si>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</si>
  <si>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</si>
  <si>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</si>
  <si>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</si>
  <si>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</si>
  <si>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</si>
  <si>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</si>
  <si>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</si>
  <si>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</si>
  <si>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</si>
  <si>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</si>
  <si>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</si>
  <si>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</si>
  <si>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</si>
  <si>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</si>
  <si>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</si>
  <si>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</si>
  <si>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</si>
  <si>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</si>
  <si>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</si>
  <si>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</si>
  <si>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</si>
  <si>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</si>
  <si>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</si>
  <si>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</si>
  <si>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</si>
  <si>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</si>
  <si>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</si>
  <si>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</si>
  <si>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</si>
  <si>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</si>
  <si>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</si>
  <si>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</si>
  <si>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</si>
  <si>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</si>
  <si>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</si>
  <si>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</si>
  <si>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</si>
  <si>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</si>
  <si>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</si>
  <si>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</si>
  <si>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</si>
  <si>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</si>
  <si>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</si>
  <si>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</si>
  <si>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</si>
  <si>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</si>
  <si>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</si>
  <si>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</si>
  <si>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</si>
  <si>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</si>
  <si>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</si>
  <si>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</si>
  <si>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</si>
  <si>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</si>
  <si>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</si>
  <si>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</si>
  <si>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</si>
  <si>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</si>
  <si>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</si>
  <si>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</si>
  <si>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</si>
  <si>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</si>
  <si>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</si>
  <si>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</si>
  <si>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</si>
  <si>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</si>
  <si>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</si>
  <si>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</si>
  <si>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</si>
  <si>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</si>
  <si>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</si>
  <si>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</si>
  <si>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</si>
  <si>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</si>
  <si>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</si>
  <si>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</si>
  <si>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</si>
  <si>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</si>
  <si>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</si>
  <si>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</si>
  <si>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</si>
  <si>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</si>
  <si>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</si>
  <si>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</si>
  <si>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</si>
  <si>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</si>
  <si>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</si>
  <si>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</si>
  <si>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</si>
  <si>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</si>
  <si>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</si>
  <si>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</si>
  <si>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</si>
  <si>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</si>
  <si>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</si>
  <si>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</si>
  <si>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</si>
  <si>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</si>
  <si>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</si>
  <si>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</si>
  <si>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</si>
  <si>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</si>
  <si>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</si>
  <si>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</si>
  <si>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</si>
  <si>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</si>
  <si>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</si>
  <si>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</si>
  <si>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</si>
  <si>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</si>
  <si>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</si>
  <si>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</si>
  <si>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</si>
  <si>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</si>
  <si>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</si>
  <si>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</si>
  <si>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</si>
  <si>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</si>
  <si>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</si>
  <si>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</si>
  <si>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</si>
  <si>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</si>
  <si>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</si>
  <si>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</si>
  <si>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</si>
  <si>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</si>
  <si>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</si>
  <si>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</si>
  <si>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</si>
  <si>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</si>
  <si>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</si>
  <si>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</si>
  <si>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</si>
  <si>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</si>
  <si>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</si>
  <si>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</si>
  <si>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</si>
  <si>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</si>
  <si>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</si>
  <si>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</si>
  <si>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</si>
  <si>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</si>
  <si>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</si>
  <si>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</si>
  <si>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</si>
  <si>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</si>
  <si>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</si>
  <si>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</si>
  <si>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</si>
  <si>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</si>
  <si>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</si>
  <si>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</si>
  <si>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</si>
  <si>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</si>
  <si>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</si>
  <si>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</si>
  <si>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</si>
  <si>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</si>
  <si>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</si>
  <si>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</si>
  <si>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</si>
  <si>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</si>
  <si>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</si>
  <si>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</si>
  <si>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</si>
  <si>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</si>
  <si>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</si>
  <si>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</si>
  <si>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</si>
  <si>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</si>
  <si>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</si>
  <si>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</si>
  <si>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</si>
  <si>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</si>
  <si>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</si>
  <si>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</si>
  <si>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</si>
  <si>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</si>
  <si>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</si>
  <si>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</si>
  <si>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</si>
  <si>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</si>
  <si>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</si>
  <si>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</si>
  <si>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</si>
  <si>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</si>
  <si>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</si>
  <si>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</si>
  <si>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</si>
  <si>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</si>
  <si>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</si>
  <si>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</si>
  <si>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</si>
  <si>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</si>
  <si>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</si>
  <si>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</si>
  <si>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</si>
  <si>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</si>
  <si>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</si>
  <si>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</si>
  <si>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</si>
  <si>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</si>
  <si>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</si>
  <si>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</si>
  <si>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</si>
  <si>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</si>
  <si>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</si>
  <si>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</si>
  <si>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</si>
  <si>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</si>
  <si>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</si>
  <si>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</si>
  <si>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</si>
  <si>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</si>
  <si>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</si>
  <si>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</si>
  <si>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</si>
  <si>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</si>
  <si>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</si>
  <si>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</si>
  <si>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</si>
  <si>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</si>
  <si>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</si>
  <si>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</si>
  <si>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</si>
  <si>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</si>
  <si>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</si>
  <si>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</si>
  <si>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</si>
  <si>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</si>
  <si>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</si>
  <si>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</si>
  <si>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</si>
  <si>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</si>
  <si>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</si>
  <si>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</si>
  <si>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</si>
  <si>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</si>
  <si>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</si>
  <si>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</si>
  <si>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</si>
  <si>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</si>
  <si>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</si>
  <si>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</si>
  <si>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</si>
  <si>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</si>
  <si>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</si>
  <si>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</si>
  <si>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</si>
  <si>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</si>
  <si>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</si>
  <si>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</si>
  <si>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</si>
  <si>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</si>
  <si>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</si>
  <si>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</si>
  <si>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</si>
  <si>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</si>
  <si>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</si>
  <si>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</si>
  <si>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</si>
  <si>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</si>
  <si>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</si>
  <si>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</si>
  <si>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</si>
  <si>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</si>
  <si>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</si>
  <si>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</si>
  <si>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</si>
  <si>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</si>
  <si>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</si>
  <si>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</si>
  <si>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</si>
  <si>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</si>
  <si>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</si>
  <si>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</si>
  <si>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</si>
  <si>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</si>
  <si>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</si>
  <si>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</si>
  <si>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</si>
  <si>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</si>
  <si>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</si>
  <si>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</si>
  <si>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</si>
  <si>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</si>
  <si>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</si>
  <si>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</si>
  <si>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</si>
  <si>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</si>
  <si>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</si>
  <si>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</si>
  <si>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</si>
  <si>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</si>
  <si>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</si>
  <si>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</si>
  <si>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</si>
  <si>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</si>
  <si>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</si>
  <si>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</si>
  <si>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</si>
  <si>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</si>
  <si>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</si>
  <si>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</si>
  <si>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</si>
  <si>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</si>
  <si>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</si>
  <si>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</si>
  <si>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</si>
  <si>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</si>
  <si>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</si>
  <si>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</si>
  <si>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</si>
  <si>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</si>
  <si>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</si>
  <si>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</si>
  <si>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</si>
  <si>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</si>
  <si>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</si>
  <si>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</si>
  <si>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</si>
  <si>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</si>
  <si>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</si>
  <si>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</si>
  <si>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</si>
  <si>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</si>
  <si>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</si>
  <si>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</si>
  <si>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</si>
  <si>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</si>
  <si>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</si>
  <si>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</si>
  <si>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</si>
  <si>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</si>
  <si>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</si>
  <si>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</si>
  <si>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</si>
  <si>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</si>
  <si>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</si>
  <si>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</si>
  <si>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</si>
  <si>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</si>
  <si>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</si>
  <si>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</si>
  <si>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</si>
  <si>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</si>
  <si>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</si>
  <si>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</si>
  <si>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</si>
  <si>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</si>
  <si>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</si>
  <si>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</si>
  <si>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</si>
  <si>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</si>
  <si>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</si>
  <si>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</si>
  <si>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</si>
  <si>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</si>
  <si>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</si>
  <si>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</si>
  <si>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</si>
  <si>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</si>
  <si>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</si>
  <si>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</si>
  <si>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</si>
  <si>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</si>
  <si>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</si>
  <si>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</si>
  <si>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</si>
  <si>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</si>
  <si>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</si>
  <si>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</si>
  <si>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</si>
  <si>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</si>
  <si>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</si>
  <si>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</si>
  <si>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</si>
  <si>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</si>
  <si>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</si>
  <si>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</si>
  <si>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</si>
  <si>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</si>
  <si>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</si>
  <si>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</si>
  <si>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</si>
  <si>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</si>
  <si>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</si>
  <si>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</si>
  <si>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</si>
  <si>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</si>
  <si>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</si>
  <si>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</si>
  <si>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</si>
  <si>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</si>
  <si>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</si>
  <si>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</si>
  <si>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</si>
  <si>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</si>
  <si>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</si>
  <si>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</si>
  <si>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</si>
  <si>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</si>
  <si>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</si>
  <si>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</si>
  <si>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</si>
  <si>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</si>
  <si>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</si>
  <si>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</si>
  <si>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</si>
  <si>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</si>
  <si>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</si>
  <si>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</si>
  <si>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</si>
  <si>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</si>
  <si>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</si>
  <si>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</si>
  <si>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</si>
  <si>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</si>
  <si>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</si>
  <si>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</si>
  <si>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</si>
  <si>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</si>
  <si>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</si>
  <si>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</si>
  <si>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</si>
  <si>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</si>
  <si>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</si>
  <si>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</si>
  <si>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</si>
  <si>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</si>
  <si>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</si>
  <si>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</si>
  <si>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</si>
  <si>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</si>
  <si>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</si>
  <si>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</si>
  <si>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</si>
  <si>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</si>
  <si>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</si>
  <si>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</si>
  <si>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</si>
  <si>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</si>
  <si>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</si>
  <si>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</si>
  <si>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</si>
  <si>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</si>
  <si>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</si>
  <si>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</si>
  <si>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</si>
  <si>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</si>
  <si>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</si>
  <si>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</si>
  <si>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</si>
  <si>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</si>
  <si>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</si>
  <si>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</si>
  <si>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</si>
  <si>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</si>
  <si>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</si>
  <si>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</si>
  <si>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</si>
  <si>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</si>
  <si>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</si>
  <si>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</si>
  <si>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</si>
  <si>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</si>
  <si>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</si>
  <si>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</si>
  <si>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</si>
  <si>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</si>
  <si>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</si>
  <si>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</si>
  <si>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</si>
  <si>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</si>
  <si>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</si>
  <si>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</si>
  <si>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</si>
  <si>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</si>
  <si>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</si>
  <si>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</si>
  <si>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</si>
  <si>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</si>
  <si>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</si>
  <si>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</si>
  <si>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</si>
  <si>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</si>
  <si>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</si>
  <si>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</si>
  <si>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</si>
  <si>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</si>
  <si>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</si>
  <si>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</si>
  <si>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</si>
  <si>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</si>
  <si>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</si>
  <si>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</si>
  <si>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</si>
  <si>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</si>
  <si>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</si>
  <si>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</si>
  <si>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</si>
  <si>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</si>
  <si>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</si>
  <si>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</si>
  <si>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</si>
  <si>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</si>
  <si>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</si>
  <si>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</si>
  <si>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</si>
  <si>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</si>
  <si>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</si>
  <si>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</si>
  <si>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</si>
  <si>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</si>
  <si>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</si>
  <si>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</si>
  <si>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</si>
  <si>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</si>
  <si>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</si>
  <si>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</si>
  <si>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</si>
  <si>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</si>
  <si>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</si>
  <si>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</si>
  <si>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</si>
  <si>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</si>
  <si>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</si>
  <si>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</si>
  <si>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</si>
  <si>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</si>
  <si>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</si>
  <si>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</si>
  <si>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</si>
  <si>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</si>
  <si>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</si>
  <si>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</si>
  <si>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</si>
  <si>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</si>
  <si>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</si>
  <si>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</si>
  <si>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</si>
  <si>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</si>
  <si>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</si>
  <si>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</si>
  <si>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</si>
  <si>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</si>
  <si>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</si>
  <si>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</si>
  <si>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</si>
  <si>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</si>
  <si>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</si>
  <si>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</si>
  <si>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</si>
  <si>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</si>
  <si>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</si>
  <si>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</si>
  <si>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</si>
  <si>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</si>
  <si>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</si>
  <si>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</si>
  <si>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</si>
  <si>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</si>
  <si>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</si>
  <si>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</si>
  <si>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</si>
  <si>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</si>
  <si>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</si>
  <si>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</si>
  <si>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</si>
  <si>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</si>
  <si>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</si>
  <si>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</si>
  <si>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</si>
  <si>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</si>
  <si>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</si>
  <si>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</si>
  <si>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</si>
  <si>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</si>
  <si>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</si>
  <si>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</si>
  <si>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</si>
  <si>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</si>
  <si>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</si>
  <si>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</si>
  <si>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</si>
  <si>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</si>
  <si>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</si>
  <si>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</si>
  <si>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</si>
  <si>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</si>
  <si>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</si>
  <si>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</si>
  <si>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</si>
  <si>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</si>
  <si>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</si>
  <si>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</si>
  <si>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</si>
  <si>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</si>
  <si>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</si>
  <si>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</si>
  <si>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</si>
  <si>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</si>
  <si>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</si>
  <si>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</si>
  <si>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</si>
  <si>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</si>
  <si>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</si>
  <si>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</si>
  <si>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</si>
  <si>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</si>
  <si>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</si>
  <si>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</si>
  <si>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</si>
  <si>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</si>
  <si>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</si>
  <si>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</si>
  <si>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</si>
  <si>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</si>
  <si>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</si>
  <si>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</si>
  <si>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</si>
  <si>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</si>
  <si>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</si>
  <si>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</si>
  <si>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</si>
  <si>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</si>
  <si>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</si>
  <si>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</si>
  <si>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</si>
  <si>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</si>
  <si>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</si>
  <si>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</si>
  <si>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</si>
  <si>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</si>
  <si>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</si>
  <si>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</si>
  <si>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</si>
  <si>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</si>
  <si>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</si>
  <si>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</si>
  <si>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</si>
  <si>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</si>
  <si>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</si>
  <si>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</si>
  <si>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</si>
  <si>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</si>
  <si>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</si>
  <si>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</si>
  <si>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</si>
  <si>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</si>
  <si>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</si>
  <si>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</si>
  <si>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</si>
  <si>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</si>
  <si>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</si>
  <si>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</si>
  <si>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</si>
  <si>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</si>
  <si>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</si>
  <si>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</si>
  <si>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</si>
  <si>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</si>
  <si>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</si>
  <si>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</si>
  <si>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</si>
  <si>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</si>
  <si>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</si>
  <si>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</si>
  <si>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</si>
  <si>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</si>
  <si>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</si>
  <si>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</si>
  <si>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</si>
  <si>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</si>
  <si>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</si>
  <si>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</si>
  <si>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</si>
  <si>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</si>
  <si>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</si>
  <si>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</si>
  <si>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</si>
  <si>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</si>
  <si>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</si>
  <si>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</si>
  <si>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</si>
  <si>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</si>
  <si>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</si>
  <si>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</si>
  <si>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</si>
  <si>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</si>
  <si>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</si>
  <si>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</si>
  <si>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</si>
  <si>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</si>
  <si>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</si>
  <si>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</si>
  <si>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</si>
  <si>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</si>
  <si>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</si>
  <si>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</si>
  <si>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</si>
  <si>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</si>
  <si>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</si>
  <si>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</si>
  <si>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</si>
  <si>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</si>
  <si>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</si>
  <si>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</si>
  <si>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</si>
  <si>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</si>
  <si>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</si>
  <si>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</si>
  <si>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</si>
  <si>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</si>
  <si>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</si>
  <si>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</si>
  <si>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</si>
  <si>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</si>
  <si>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</si>
  <si>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</si>
  <si>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</si>
  <si>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</si>
  <si>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</si>
  <si>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</si>
  <si>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</si>
  <si>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</si>
  <si>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</si>
  <si>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</si>
  <si>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</si>
  <si>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</si>
  <si>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</si>
  <si>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</si>
  <si>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</si>
  <si>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</si>
  <si>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</si>
  <si>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</si>
  <si>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</si>
  <si>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</si>
  <si>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</si>
  <si>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</si>
  <si>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</si>
  <si>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</si>
  <si>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</si>
  <si>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</si>
  <si>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</si>
  <si>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</si>
  <si>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</si>
  <si>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</si>
  <si>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</si>
  <si>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</si>
  <si>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</si>
  <si>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</si>
  <si>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</si>
  <si>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</si>
  <si>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</si>
  <si>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</si>
  <si>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</si>
  <si>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</si>
  <si>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</si>
  <si>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</si>
  <si>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</si>
  <si>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</si>
  <si>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</si>
  <si>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</si>
  <si>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</si>
  <si>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</si>
  <si>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</si>
  <si>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</si>
  <si>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</si>
  <si>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</si>
  <si>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</si>
  <si>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</si>
  <si>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</si>
  <si>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</si>
  <si>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</si>
  <si>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</si>
  <si>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</si>
  <si>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</si>
  <si>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</si>
  <si>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</si>
  <si>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</si>
  <si>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</si>
  <si>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</si>
  <si>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</si>
  <si>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</si>
  <si>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</si>
  <si>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</si>
  <si>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</si>
  <si>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</si>
  <si>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</si>
  <si>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</si>
  <si>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</si>
  <si>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</si>
  <si>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</si>
  <si>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</si>
  <si>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</si>
  <si>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</si>
  <si>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</si>
  <si>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</si>
  <si>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</si>
  <si>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</si>
  <si>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</si>
  <si>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</si>
  <si>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</si>
  <si>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</si>
  <si>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</si>
  <si>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</si>
  <si>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</si>
  <si>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</si>
  <si>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</si>
  <si>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</si>
  <si>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</si>
  <si>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</si>
  <si>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</si>
  <si>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</si>
  <si>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</si>
  <si>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</si>
  <si>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</si>
  <si>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</si>
  <si>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</si>
  <si>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</si>
  <si>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</si>
  <si>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</si>
  <si>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</si>
  <si>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</si>
  <si>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</si>
  <si>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</si>
  <si>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</si>
  <si>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</si>
  <si>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</si>
  <si>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</si>
  <si>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</si>
  <si>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</si>
  <si>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</si>
  <si>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</si>
  <si>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</si>
  <si>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</si>
  <si>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</si>
  <si>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</si>
  <si>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</si>
  <si>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</si>
  <si>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</si>
  <si>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</si>
  <si>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</si>
  <si>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</si>
  <si>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</si>
  <si>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</si>
  <si>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</si>
  <si>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</si>
  <si>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</si>
  <si>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</si>
  <si>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</si>
  <si>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</si>
  <si>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</si>
  <si>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</si>
  <si>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</si>
  <si>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</si>
  <si>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</si>
  <si>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</si>
  <si>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</si>
  <si>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</si>
  <si>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</si>
  <si>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</si>
  <si>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</si>
  <si>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</si>
  <si>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</si>
  <si>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</si>
  <si>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</si>
  <si>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</si>
  <si>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</si>
  <si>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</si>
  <si>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</si>
  <si>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</si>
  <si>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</si>
  <si>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</si>
  <si>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</si>
  <si>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</si>
  <si>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</si>
  <si>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</si>
  <si>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</si>
  <si>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</si>
  <si>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</si>
  <si>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</si>
  <si>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</si>
  <si>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</si>
  <si>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</si>
  <si>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</si>
  <si>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</si>
  <si>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</si>
  <si>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</si>
  <si>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</si>
  <si>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</si>
  <si>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</si>
  <si>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</si>
  <si>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</si>
  <si>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</si>
  <si>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</si>
  <si>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</si>
  <si>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</si>
  <si>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</si>
  <si>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</si>
  <si>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</si>
  <si>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</si>
  <si>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</si>
  <si>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</si>
  <si>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</si>
  <si>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</si>
  <si>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</si>
  <si>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</si>
  <si>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</si>
  <si>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</si>
  <si>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</si>
  <si>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</si>
  <si>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</si>
  <si>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</si>
  <si>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</si>
  <si>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</si>
  <si>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</si>
  <si>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</si>
  <si>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</si>
  <si>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</si>
  <si>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</si>
  <si>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</si>
  <si>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</si>
  <si>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</si>
  <si>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</si>
  <si>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</si>
  <si>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</si>
  <si>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</si>
  <si>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</si>
  <si>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</si>
  <si>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</si>
  <si>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</si>
  <si>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</si>
  <si>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</si>
  <si>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</si>
  <si>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</si>
  <si>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</si>
  <si>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</si>
  <si>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</si>
  <si>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</si>
  <si>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</si>
  <si>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</si>
  <si>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</si>
  <si>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</si>
  <si>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</si>
  <si>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</si>
  <si>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</si>
  <si>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</si>
  <si>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</si>
  <si>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</si>
  <si>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</si>
  <si>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</si>
  <si>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</si>
  <si>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</si>
  <si>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</si>
  <si>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</si>
  <si>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</si>
  <si>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</si>
  <si>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</si>
  <si>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</si>
  <si>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</si>
  <si>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</si>
  <si>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</si>
  <si>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</si>
  <si>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</si>
  <si>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</si>
  <si>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</si>
  <si>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</si>
  <si>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</si>
  <si>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</si>
  <si>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</si>
  <si>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</si>
  <si>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</si>
  <si>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</si>
  <si>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</si>
  <si>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</si>
  <si>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</si>
  <si>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</si>
  <si>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</si>
  <si>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</si>
  <si>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</si>
  <si>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</si>
  <si>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</si>
  <si>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</si>
  <si>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</si>
  <si>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</si>
  <si>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</si>
  <si>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</si>
  <si>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</si>
  <si>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</si>
  <si>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</si>
  <si>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</si>
  <si>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</si>
  <si>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</si>
  <si>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</si>
  <si>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</si>
  <si>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</si>
  <si>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</si>
  <si>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</si>
  <si>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</si>
  <si>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</si>
  <si>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</si>
  <si>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</si>
  <si>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</si>
  <si>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</si>
  <si>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</si>
  <si>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</si>
  <si>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</si>
  <si>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</si>
  <si>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</si>
  <si>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</si>
  <si>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</si>
  <si>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</si>
  <si>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</si>
  <si>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</si>
  <si>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</si>
  <si>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</si>
  <si>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</si>
  <si>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</si>
  <si>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</si>
  <si>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</si>
  <si>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</si>
  <si>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</si>
  <si>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</si>
  <si>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</si>
  <si>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</si>
  <si>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</si>
  <si>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</si>
  <si>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</si>
  <si>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</si>
  <si>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</si>
  <si>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</si>
  <si>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</si>
  <si>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</si>
  <si>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</si>
  <si>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</si>
  <si>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</si>
  <si>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</si>
  <si>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</si>
  <si>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</si>
  <si>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</si>
  <si>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</si>
  <si>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</si>
  <si>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</si>
  <si>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</si>
  <si>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</si>
  <si>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</si>
  <si>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</si>
  <si>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</si>
  <si>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</si>
  <si>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</si>
  <si>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</si>
  <si>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</si>
  <si>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</si>
  <si>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</si>
  <si>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</si>
  <si>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</si>
  <si>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</si>
  <si>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</si>
  <si>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</si>
  <si>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</si>
  <si>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</si>
  <si>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</si>
  <si>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</si>
  <si>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</si>
  <si>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</si>
  <si>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</si>
  <si>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</si>
  <si>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</si>
  <si>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</si>
  <si>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</si>
  <si>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</si>
  <si>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</si>
  <si>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</si>
  <si>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</si>
  <si>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</si>
  <si>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</si>
  <si>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</si>
  <si>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</si>
  <si>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</si>
  <si>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</si>
  <si>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</si>
  <si>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</si>
  <si>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</si>
  <si>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</si>
  <si>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</si>
  <si>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</si>
  <si>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</si>
  <si>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</si>
  <si>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</si>
  <si>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</si>
  <si>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</si>
  <si>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</si>
  <si>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</si>
  <si>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</si>
  <si>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</si>
  <si>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</si>
  <si>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</si>
  <si>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</si>
  <si>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</si>
  <si>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</si>
  <si>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</si>
  <si>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</si>
  <si>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</si>
  <si>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</si>
  <si>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</si>
  <si>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</si>
  <si>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</si>
  <si>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</si>
  <si>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</si>
  <si>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</si>
  <si>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</si>
  <si>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</si>
  <si>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</si>
  <si>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</si>
  <si>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</si>
  <si>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</si>
  <si>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</si>
  <si>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</si>
  <si>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</si>
  <si>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</si>
  <si>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</si>
  <si>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</si>
  <si>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</si>
  <si>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</si>
  <si>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</si>
  <si>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</si>
  <si>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</si>
  <si>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</si>
  <si>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</si>
  <si>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</si>
  <si>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</si>
  <si>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</si>
  <si>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</si>
  <si>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</si>
  <si>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</si>
  <si>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</si>
  <si>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</si>
  <si>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</si>
  <si>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</si>
  <si>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</si>
  <si>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</si>
  <si>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</si>
  <si>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</si>
  <si>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</si>
  <si>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</si>
  <si>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</si>
  <si>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</si>
  <si>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</si>
  <si>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</si>
  <si>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</si>
  <si>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</si>
  <si>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</si>
  <si>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</si>
  <si>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</si>
  <si>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</si>
  <si>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</si>
  <si>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</si>
  <si>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</si>
  <si>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</si>
  <si>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</si>
  <si>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</si>
  <si>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</si>
  <si>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</si>
  <si>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</si>
  <si>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</si>
  <si>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</si>
  <si>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</si>
  <si>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</si>
  <si>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</si>
  <si>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</si>
  <si>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</si>
  <si>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</si>
  <si>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</si>
  <si>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</si>
  <si>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</si>
  <si>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</si>
  <si>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</si>
  <si>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</si>
  <si>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</si>
  <si>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</si>
  <si>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</si>
  <si>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</si>
  <si>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</si>
  <si>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</si>
  <si>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</si>
  <si>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</si>
  <si>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</si>
  <si>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</si>
  <si>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</si>
  <si>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</si>
  <si>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</si>
  <si>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</si>
  <si>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</si>
  <si>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</si>
  <si>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</si>
  <si>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</si>
  <si>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</si>
  <si>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</si>
  <si>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</si>
  <si>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</si>
  <si>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</si>
  <si>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</si>
  <si>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</si>
  <si>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</si>
  <si>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</si>
  <si>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</si>
  <si>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</si>
  <si>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</si>
  <si>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</si>
  <si>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</si>
  <si>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</si>
  <si>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</si>
  <si>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</si>
  <si>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</si>
  <si>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</si>
  <si>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</si>
  <si>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</si>
  <si>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</si>
  <si>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</si>
  <si>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</si>
  <si>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</si>
  <si>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</si>
  <si>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</si>
  <si>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</si>
  <si>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</si>
  <si>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</si>
  <si>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</si>
  <si>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</si>
  <si>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</si>
  <si>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</si>
  <si>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</si>
  <si>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</si>
  <si>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</si>
  <si>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</si>
  <si>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</si>
  <si>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</si>
  <si>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</si>
  <si>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</si>
  <si>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</si>
  <si>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</si>
  <si>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</si>
  <si>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</si>
  <si>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</si>
  <si>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</si>
  <si>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</si>
  <si>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</si>
  <si>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</si>
  <si>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</si>
  <si>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</si>
  <si>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</si>
  <si>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</si>
  <si>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</si>
  <si>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</si>
  <si>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</si>
  <si>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</si>
  <si>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</si>
  <si>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</si>
  <si>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</si>
  <si>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</si>
  <si>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</si>
  <si>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</si>
  <si>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</si>
  <si>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</si>
  <si>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</si>
  <si>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</si>
  <si>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</si>
  <si>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</si>
  <si>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</si>
  <si>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</si>
  <si>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</si>
  <si>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</si>
  <si>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</si>
  <si>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</si>
  <si>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</si>
  <si>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</si>
  <si>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</si>
  <si>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</si>
  <si>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</si>
  <si>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</si>
  <si>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</si>
  <si>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</si>
  <si>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</si>
  <si>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</si>
  <si>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</si>
  <si>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</si>
  <si>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</si>
  <si>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</si>
  <si>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</si>
  <si>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</si>
  <si>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</si>
  <si>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</si>
  <si>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</si>
  <si>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</si>
  <si>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</si>
  <si>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</si>
  <si>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</si>
  <si>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</si>
  <si>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</si>
  <si>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</si>
  <si>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</si>
  <si>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</si>
  <si>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</si>
  <si>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</si>
  <si>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</si>
  <si>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</si>
  <si>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</si>
  <si>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</si>
  <si>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</si>
  <si>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</si>
  <si>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</si>
  <si>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</si>
  <si>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</si>
  <si>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</si>
  <si>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</si>
  <si>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</si>
  <si>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</si>
  <si>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</si>
  <si>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</si>
  <si>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</si>
  <si>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</si>
  <si>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</si>
  <si>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</si>
  <si>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</si>
  <si>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</si>
  <si>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</si>
  <si>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</si>
  <si>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</si>
  <si>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</si>
  <si>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</si>
  <si>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</si>
  <si>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</si>
  <si>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</si>
  <si>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</si>
  <si>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</si>
  <si>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</si>
  <si>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</si>
  <si>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</si>
  <si>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</si>
  <si>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</si>
  <si>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</si>
  <si>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</si>
  <si>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</si>
  <si>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</si>
  <si>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</si>
  <si>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</si>
  <si>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</si>
  <si>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</si>
  <si>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</si>
  <si>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</si>
  <si>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</si>
  <si>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</si>
  <si>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</si>
  <si>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</si>
  <si>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</si>
  <si>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</si>
  <si>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</si>
  <si>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</si>
  <si>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</si>
  <si>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</si>
  <si>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</si>
  <si>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</si>
  <si>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</si>
  <si>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</si>
  <si>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</si>
  <si>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</si>
  <si>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</si>
  <si>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</si>
  <si>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</si>
  <si>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</si>
  <si>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</si>
  <si>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</si>
  <si>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</si>
  <si>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</si>
  <si>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</si>
  <si>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</si>
  <si>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</si>
  <si>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</si>
  <si>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</si>
  <si>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</si>
  <si>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</si>
  <si>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</si>
  <si>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</si>
  <si>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</si>
  <si>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</si>
  <si>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</si>
  <si>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</si>
  <si>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</si>
  <si>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</si>
  <si>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</si>
  <si>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</si>
  <si>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</si>
  <si>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</si>
  <si>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</si>
  <si>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</si>
  <si>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</si>
  <si>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</si>
  <si>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</si>
  <si>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</si>
  <si>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</si>
  <si>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</si>
  <si>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</si>
  <si>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</si>
  <si>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</si>
  <si>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</si>
  <si>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</si>
  <si>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</si>
  <si>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</si>
  <si>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</si>
  <si>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</si>
  <si>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</si>
  <si>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</si>
  <si>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</si>
  <si>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</si>
  <si>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</si>
  <si>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</si>
  <si>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</si>
  <si>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</si>
  <si>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</si>
  <si>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</si>
  <si>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</si>
  <si>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</si>
  <si>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</si>
  <si>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</si>
  <si>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</si>
  <si>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</si>
  <si>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</si>
  <si>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</si>
  <si>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</si>
  <si>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</si>
  <si>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</si>
  <si>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</si>
  <si>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</si>
  <si>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</si>
  <si>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</si>
  <si>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</si>
  <si>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</si>
  <si>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</si>
  <si>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</si>
  <si>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</si>
  <si>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</si>
  <si>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</si>
  <si>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</si>
  <si>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</si>
  <si>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</si>
  <si>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</si>
  <si>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</si>
  <si>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</si>
  <si>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</si>
  <si>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</si>
  <si>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</si>
  <si>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</si>
  <si>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</si>
  <si>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</si>
  <si>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</si>
  <si>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</si>
  <si>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</si>
  <si>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</si>
  <si>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</si>
  <si>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</si>
  <si>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</si>
  <si>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</si>
  <si>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</si>
  <si>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</si>
  <si>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</si>
  <si>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</si>
  <si>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</si>
  <si>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</si>
  <si>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</si>
  <si>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</si>
  <si>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</si>
  <si>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</si>
  <si>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</si>
  <si>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</si>
  <si>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</si>
  <si>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</si>
  <si>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</si>
  <si>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</si>
  <si>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</si>
  <si>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</si>
  <si>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</si>
  <si>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</si>
  <si>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</si>
  <si>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</si>
  <si>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</si>
  <si>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</si>
  <si>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</si>
  <si>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</si>
  <si>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</si>
  <si>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</si>
  <si>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</si>
  <si>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</si>
  <si>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</si>
  <si>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</si>
  <si>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</si>
  <si>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</si>
  <si>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</si>
  <si>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</si>
  <si>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</si>
  <si>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</si>
  <si>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</si>
  <si>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</si>
  <si>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</si>
  <si>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</si>
  <si>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</si>
  <si>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</si>
  <si>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</si>
  <si>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</si>
  <si>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</si>
  <si>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</si>
  <si>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</si>
  <si>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</si>
  <si>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</si>
  <si>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</si>
  <si>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</si>
  <si>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</si>
  <si>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</si>
  <si>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</si>
  <si>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</si>
  <si>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</si>
  <si>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</si>
  <si>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</si>
  <si>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</si>
  <si>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</si>
  <si>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</si>
  <si>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</si>
  <si>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</si>
  <si>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</si>
  <si>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</si>
  <si>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</si>
  <si>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</si>
  <si>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</si>
  <si>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</si>
  <si>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</si>
  <si>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</si>
  <si>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</si>
  <si>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</si>
  <si>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</si>
  <si>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</si>
  <si>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</si>
  <si>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</si>
  <si>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</si>
  <si>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</si>
  <si>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</si>
  <si>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</si>
  <si>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</si>
  <si>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</si>
  <si>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</si>
  <si>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</si>
  <si>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</si>
  <si>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</si>
  <si>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</si>
  <si>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</si>
  <si>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</si>
  <si>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</si>
  <si>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</si>
  <si>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</si>
  <si>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</si>
  <si>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</si>
  <si>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</si>
  <si>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</si>
  <si>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</si>
  <si>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</si>
  <si>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</si>
  <si>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</si>
  <si>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</si>
  <si>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</si>
  <si>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</si>
  <si>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</si>
  <si>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</si>
  <si>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</si>
  <si>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</si>
  <si>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</si>
  <si>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</si>
  <si>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</si>
  <si>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</si>
  <si>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</si>
  <si>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</si>
  <si>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</si>
  <si>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</si>
  <si>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</si>
  <si>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</si>
  <si>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</si>
  <si>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</si>
  <si>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</si>
  <si>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</si>
  <si>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</si>
  <si>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</si>
  <si>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</si>
  <si>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</si>
  <si>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</si>
  <si>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</si>
  <si>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</si>
  <si>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</si>
  <si>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</si>
  <si>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</si>
  <si>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</si>
  <si>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</si>
  <si>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</si>
  <si>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</si>
  <si>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</si>
  <si>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</si>
  <si>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</si>
  <si>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</si>
  <si>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</si>
  <si>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</si>
  <si>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</si>
  <si>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</si>
  <si>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</si>
  <si>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</si>
  <si>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</si>
  <si>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</si>
  <si>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</si>
  <si>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</si>
  <si>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</si>
  <si>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</si>
  <si>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</si>
  <si>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</si>
  <si>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</si>
  <si>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</si>
  <si>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</si>
  <si>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</si>
  <si>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</si>
  <si>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</si>
  <si>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</si>
  <si>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</si>
  <si>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</si>
  <si>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</si>
  <si>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</si>
  <si>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</si>
  <si>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</si>
  <si>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</si>
  <si>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</si>
  <si>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</si>
  <si>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</si>
  <si>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</si>
  <si>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</si>
  <si>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</si>
  <si>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</si>
  <si>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</si>
  <si>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</si>
  <si>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</si>
  <si>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</si>
  <si>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</si>
  <si>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</si>
  <si>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</si>
  <si>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</si>
  <si>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</si>
  <si>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</si>
  <si>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</si>
  <si>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</si>
  <si>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</si>
  <si>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</si>
  <si>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</si>
  <si>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</si>
  <si>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</si>
  <si>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</si>
  <si>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</si>
  <si>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</si>
  <si>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</si>
  <si>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</si>
  <si>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</si>
  <si>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</si>
  <si>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</si>
  <si>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</si>
  <si>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</si>
  <si>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</si>
  <si>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</si>
  <si>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</si>
  <si>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</si>
  <si>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</si>
  <si>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</si>
  <si>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</si>
  <si>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</si>
  <si>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</si>
  <si>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</si>
  <si>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</si>
  <si>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</si>
  <si>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</si>
  <si>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</si>
  <si>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</si>
  <si>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</si>
  <si>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</si>
  <si>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</si>
  <si>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</si>
  <si>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</si>
  <si>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</si>
  <si>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</si>
  <si>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</si>
  <si>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</si>
  <si>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</si>
  <si>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</si>
  <si>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</si>
  <si>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</si>
  <si>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</si>
  <si>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</si>
  <si>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</si>
  <si>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</si>
  <si>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</si>
  <si>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</si>
  <si>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</si>
  <si>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</si>
  <si>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</si>
  <si>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</si>
  <si>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</si>
  <si>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</si>
  <si>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</si>
  <si>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</si>
  <si>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</si>
  <si>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</si>
  <si>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</si>
  <si>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</si>
  <si>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</si>
  <si>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</si>
  <si>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</si>
  <si>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</si>
  <si>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</si>
  <si>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</si>
  <si>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</si>
  <si>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</si>
  <si>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</si>
  <si>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</si>
  <si>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</si>
  <si>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</si>
  <si>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</si>
  <si>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</si>
  <si>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</si>
  <si>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</si>
  <si>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</si>
  <si>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</si>
  <si>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</si>
  <si>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</si>
  <si>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</si>
  <si>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</si>
  <si>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</si>
  <si>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</si>
  <si>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</si>
  <si>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</si>
  <si>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</si>
  <si>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</si>
  <si>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</si>
  <si>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</si>
  <si>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</si>
  <si>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</si>
  <si>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</si>
  <si>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</si>
  <si>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</si>
  <si>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</si>
  <si>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</si>
  <si>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</si>
  <si>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</si>
  <si>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</si>
  <si>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</si>
  <si>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</si>
  <si>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</si>
  <si>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</si>
  <si>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</si>
  <si>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</si>
  <si>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</si>
  <si>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</si>
  <si>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</si>
  <si>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</si>
  <si>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</si>
  <si>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</si>
  <si>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</si>
  <si>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</si>
  <si>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</si>
  <si>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</si>
  <si>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</si>
  <si>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</si>
  <si>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</si>
  <si>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</si>
  <si>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</si>
  <si>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</si>
  <si>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</si>
  <si>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</si>
  <si>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</si>
  <si>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</si>
  <si>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</si>
  <si>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</si>
  <si>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</si>
  <si>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</si>
  <si>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</si>
  <si>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</si>
  <si>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</si>
  <si>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</si>
  <si>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</si>
  <si>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</si>
  <si>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</si>
  <si>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</si>
  <si>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</si>
  <si>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</si>
  <si>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</si>
  <si>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</si>
  <si>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</si>
  <si>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</si>
  <si>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</si>
  <si>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</si>
  <si>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</si>
  <si>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</si>
  <si>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</si>
  <si>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</si>
  <si>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</si>
  <si>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</si>
  <si>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</si>
  <si>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</si>
  <si>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</si>
  <si>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</si>
  <si>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</si>
  <si>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</si>
  <si>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</si>
  <si>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</si>
  <si>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</si>
  <si>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</si>
  <si>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</si>
  <si>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</si>
  <si>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</si>
  <si>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</si>
  <si>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</si>
  <si>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</si>
  <si>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</si>
  <si>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</si>
  <si>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</si>
  <si>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</si>
  <si>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</si>
  <si>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</si>
  <si>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</si>
  <si>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</si>
  <si>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</si>
  <si>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</si>
  <si>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</si>
  <si>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</si>
  <si>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</si>
  <si>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</si>
  <si>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</si>
  <si>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</si>
  <si>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</si>
  <si>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</si>
  <si>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</si>
  <si>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</si>
  <si>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</si>
  <si>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</si>
  <si>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</si>
  <si>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</si>
  <si>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</si>
  <si>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</si>
  <si>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</si>
  <si>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</si>
  <si>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</si>
  <si>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</si>
  <si>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</si>
  <si>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</si>
  <si>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</si>
  <si>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</si>
  <si>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</si>
  <si>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</si>
  <si>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</si>
  <si>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</si>
  <si>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</si>
  <si>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</si>
  <si>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</si>
  <si>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</si>
  <si>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</si>
  <si>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</si>
  <si>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</si>
  <si>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</si>
  <si>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</si>
  <si>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</si>
  <si>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</si>
  <si>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</si>
  <si>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</si>
  <si>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</si>
  <si>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</si>
  <si>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</si>
  <si>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</si>
  <si>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</si>
  <si>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</si>
  <si>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</si>
  <si>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</si>
  <si>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</si>
  <si>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</si>
  <si>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</si>
  <si>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</si>
  <si>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</si>
  <si>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</si>
  <si>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</si>
  <si>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</si>
  <si>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</si>
  <si>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</si>
  <si>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</si>
  <si>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</si>
  <si>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</si>
  <si>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</si>
  <si>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</si>
  <si>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</si>
  <si>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</si>
  <si>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</si>
  <si>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</si>
  <si>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</si>
  <si>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</si>
  <si>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</si>
  <si>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</si>
  <si>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</si>
  <si>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</si>
  <si>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</si>
  <si>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</si>
  <si>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</si>
  <si>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</si>
  <si>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</si>
  <si>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</si>
  <si>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</si>
  <si>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</si>
  <si>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</si>
  <si>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</si>
  <si>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</si>
  <si>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</si>
  <si>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</si>
  <si>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</si>
  <si>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</si>
  <si>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</si>
  <si>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</si>
  <si>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</si>
  <si>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</si>
  <si>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</si>
  <si>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</si>
  <si>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</si>
  <si>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</si>
  <si>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</si>
  <si>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</si>
  <si>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</si>
  <si>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</si>
  <si>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</si>
  <si>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</si>
  <si>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</si>
  <si>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</si>
  <si>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</si>
  <si>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</si>
  <si>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</si>
  <si>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</si>
  <si>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</si>
  <si>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</si>
  <si>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</si>
  <si>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</si>
  <si>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</si>
  <si>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</si>
  <si>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</si>
  <si>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</si>
  <si>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</si>
  <si>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</si>
  <si>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</si>
  <si>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</si>
  <si>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</si>
  <si>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</si>
  <si>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</si>
  <si>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</si>
  <si>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</si>
  <si>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</si>
  <si>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</si>
  <si>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</si>
  <si>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</si>
  <si>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</si>
  <si>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</si>
  <si>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</si>
  <si>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</si>
  <si>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</si>
  <si>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</si>
  <si>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</si>
  <si>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</si>
  <si>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</si>
  <si>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</si>
  <si>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</si>
  <si>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</si>
  <si>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</si>
  <si>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</si>
  <si>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</si>
  <si>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</si>
  <si>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</si>
  <si>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</si>
  <si>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</si>
  <si>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</si>
  <si>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</si>
  <si>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</si>
  <si>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</si>
  <si>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</si>
  <si>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</si>
  <si>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</si>
  <si>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</si>
  <si>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</si>
  <si>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</si>
  <si>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</si>
  <si>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</si>
  <si>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</si>
  <si>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</si>
  <si>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</si>
  <si>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</si>
  <si>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</si>
  <si>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</si>
  <si>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</si>
  <si>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</si>
  <si>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</si>
  <si>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</si>
  <si>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</si>
  <si>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</si>
  <si>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</si>
  <si>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</si>
  <si>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</si>
  <si>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</si>
  <si>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</si>
  <si>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</si>
  <si>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</si>
  <si>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</si>
  <si>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</si>
  <si>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</si>
  <si>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</si>
  <si>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</si>
  <si>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</si>
  <si>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</si>
  <si>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</si>
  <si>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</si>
  <si>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</si>
  <si>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</si>
  <si>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</si>
  <si>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</si>
  <si>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</si>
  <si>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</si>
  <si>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</si>
  <si>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</si>
  <si>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</si>
  <si>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</si>
  <si>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</si>
  <si>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</si>
  <si>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</si>
  <si>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</si>
  <si>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</si>
  <si>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</si>
  <si>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</si>
  <si>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</si>
  <si>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</si>
  <si>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</si>
  <si>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</si>
  <si>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</si>
  <si>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</si>
  <si>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</si>
  <si>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</si>
  <si>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</si>
  <si>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</si>
  <si>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</si>
  <si>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</si>
  <si>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</si>
  <si>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</si>
  <si>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</si>
  <si>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</si>
  <si>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</si>
  <si>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</si>
  <si>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</si>
  <si>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</si>
  <si>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</si>
  <si>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</si>
  <si>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</si>
  <si>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</si>
  <si>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</si>
  <si>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</si>
  <si>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</si>
  <si>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</si>
  <si>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</si>
  <si>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</si>
  <si>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</si>
  <si>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</si>
  <si>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</si>
  <si>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</si>
  <si>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</si>
  <si>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</si>
  <si>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</si>
  <si>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</si>
  <si>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</si>
  <si>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</si>
  <si>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</si>
  <si>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</si>
  <si>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</si>
  <si>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</si>
  <si>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</si>
  <si>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</si>
  <si>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</si>
  <si>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</si>
  <si>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</si>
  <si>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</si>
  <si>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</si>
  <si>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</si>
  <si>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</si>
  <si>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</si>
  <si>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</si>
  <si>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</si>
  <si>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</si>
  <si>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</si>
  <si>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</si>
  <si>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</si>
  <si>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</si>
  <si>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</si>
  <si>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</si>
  <si>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</si>
  <si>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</si>
  <si>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</si>
  <si>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</si>
  <si>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</si>
  <si>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</si>
  <si>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</si>
  <si>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</si>
  <si>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</si>
  <si>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</si>
  <si>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</si>
  <si>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</si>
  <si>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</si>
  <si>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</si>
  <si>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</si>
  <si>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</si>
  <si>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</si>
  <si>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</si>
  <si>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</si>
  <si>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</si>
  <si>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</si>
  <si>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</si>
  <si>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</si>
  <si>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</si>
  <si>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</si>
  <si>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</si>
  <si>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</si>
  <si>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</si>
  <si>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</si>
  <si>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</si>
  <si>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</si>
  <si>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</si>
  <si>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</si>
  <si>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</si>
  <si>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</si>
  <si>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</si>
  <si>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</si>
  <si>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</si>
  <si>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</si>
  <si>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</si>
  <si>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</si>
  <si>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</si>
  <si>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</si>
  <si>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</si>
  <si>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</si>
  <si>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</si>
  <si>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</si>
  <si>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</si>
  <si>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</si>
  <si>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</si>
  <si>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</si>
  <si>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</si>
  <si>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</si>
  <si>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</si>
  <si>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</si>
  <si>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</si>
  <si>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</si>
  <si>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</si>
  <si>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</si>
  <si>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</si>
  <si>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</si>
  <si>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</si>
  <si>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</si>
  <si>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</si>
  <si>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</si>
  <si>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</si>
  <si>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</si>
  <si>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</si>
  <si>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</si>
  <si>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</si>
  <si>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</si>
  <si>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</si>
  <si>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</si>
  <si>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</si>
  <si>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</si>
  <si>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</si>
  <si>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</si>
  <si>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</si>
  <si>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</si>
  <si>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</si>
  <si>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</si>
  <si>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</si>
  <si>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</si>
  <si>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</si>
  <si>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</si>
  <si>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</si>
  <si>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</si>
  <si>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</si>
  <si>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</si>
  <si>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</si>
  <si>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</si>
  <si>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</si>
  <si>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</si>
  <si>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</si>
  <si>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</si>
  <si>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</si>
  <si>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</si>
  <si>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</si>
  <si>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</si>
  <si>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</si>
  <si>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</si>
  <si>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</si>
  <si>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</si>
  <si>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</si>
  <si>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</si>
  <si>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</si>
  <si>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</si>
  <si>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</si>
  <si>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</si>
  <si>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</si>
  <si>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</si>
  <si>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</si>
  <si>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</si>
  <si>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</si>
  <si>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</si>
  <si>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</si>
  <si>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</si>
  <si>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</si>
  <si>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</si>
  <si>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</si>
  <si>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</si>
  <si>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</si>
  <si>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</si>
  <si>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</si>
  <si>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</si>
  <si>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</si>
  <si>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</si>
  <si>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</si>
  <si>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</si>
  <si>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</si>
  <si>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</si>
  <si>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</si>
  <si>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</si>
  <si>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</si>
  <si>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</si>
  <si>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</si>
  <si>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</si>
  <si>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</si>
  <si>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</si>
  <si>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</si>
  <si>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</si>
  <si>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</si>
  <si>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</si>
  <si>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</si>
  <si>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</si>
  <si>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</si>
  <si>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</si>
  <si>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</si>
  <si>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</si>
  <si>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</si>
  <si>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</si>
  <si>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</si>
  <si>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</si>
  <si>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</si>
  <si>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</si>
  <si>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</si>
  <si>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</si>
  <si>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</si>
  <si>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</si>
  <si>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</si>
  <si>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</si>
  <si>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</si>
  <si>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</si>
  <si>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</si>
  <si>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</si>
  <si>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</si>
  <si>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</si>
  <si>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</si>
  <si>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</si>
  <si>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</si>
  <si>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</si>
  <si>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</si>
  <si>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</si>
  <si>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</si>
  <si>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</si>
  <si>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</si>
  <si>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</si>
  <si>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</si>
  <si>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</si>
  <si>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</si>
  <si>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</si>
  <si>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</si>
  <si>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</si>
  <si>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</si>
  <si>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</si>
  <si>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</si>
  <si>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</si>
  <si>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</si>
  <si>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</si>
  <si>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</si>
  <si>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</si>
  <si>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</si>
  <si>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</si>
  <si>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</si>
  <si>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</si>
  <si>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</si>
  <si>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</si>
  <si>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</si>
  <si>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</si>
  <si>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</si>
  <si>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</si>
  <si>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</si>
  <si>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</si>
  <si>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</si>
  <si>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</si>
  <si>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</si>
  <si>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</si>
  <si>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</si>
  <si>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</si>
  <si>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</si>
  <si>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</si>
  <si>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</si>
  <si>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</si>
  <si>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</si>
  <si>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</si>
  <si>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</si>
  <si>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</si>
  <si>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</si>
  <si>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</si>
  <si>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</si>
  <si>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</si>
  <si>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</si>
  <si>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</si>
  <si>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</si>
  <si>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</si>
  <si>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</si>
  <si>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</si>
  <si>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</si>
  <si>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</si>
  <si>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</si>
  <si>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</si>
  <si>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</si>
  <si>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</si>
  <si>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</si>
  <si>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</si>
  <si>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</si>
  <si>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</si>
  <si>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</si>
  <si>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</si>
  <si>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</si>
  <si>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</si>
  <si>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</si>
  <si>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</si>
  <si>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</si>
  <si>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</si>
  <si>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</si>
  <si>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</si>
  <si>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</si>
  <si>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</si>
  <si>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</si>
  <si>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</si>
  <si>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</si>
  <si>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</si>
  <si>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</si>
  <si>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</si>
  <si>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</si>
  <si>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</si>
  <si>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</si>
  <si>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</si>
  <si>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</si>
  <si>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</si>
  <si>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</si>
  <si>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</si>
  <si>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</si>
  <si>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</si>
  <si>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</si>
  <si>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</si>
  <si>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</si>
  <si>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</si>
  <si>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</si>
  <si>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</si>
  <si>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</si>
  <si>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</si>
  <si>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</si>
  <si>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</si>
  <si>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</si>
  <si>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</si>
  <si>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</si>
  <si>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</si>
  <si>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</si>
  <si>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</si>
  <si>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</si>
  <si>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</si>
  <si>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</si>
  <si>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</si>
  <si>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</si>
  <si>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</si>
  <si>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</si>
  <si>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</si>
  <si>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</si>
  <si>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</si>
  <si>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</si>
  <si>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</si>
  <si>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</si>
  <si>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</si>
  <si>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</si>
  <si>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</si>
  <si>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</si>
  <si>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</si>
  <si>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</si>
  <si>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</si>
  <si>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</si>
  <si>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</si>
  <si>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</si>
  <si>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</si>
  <si>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</si>
  <si>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</si>
  <si>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</si>
  <si>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</si>
  <si>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</si>
  <si>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</si>
  <si>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</si>
  <si>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</si>
  <si>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</si>
  <si>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</si>
  <si>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</si>
  <si>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</si>
  <si>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</si>
  <si>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</si>
  <si>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</si>
  <si>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</si>
  <si>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</si>
  <si>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</si>
  <si>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</si>
  <si>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</si>
  <si>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</si>
  <si>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</si>
  <si>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</si>
  <si>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</si>
  <si>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</si>
  <si>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</si>
  <si>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</si>
  <si>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</si>
  <si>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</si>
  <si>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</si>
  <si>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</si>
  <si>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</si>
  <si>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</si>
  <si>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</si>
  <si>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</si>
  <si>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</si>
  <si>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</si>
  <si>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</si>
  <si>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</si>
  <si>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</si>
  <si>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</si>
  <si>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</si>
  <si>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</si>
  <si>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</si>
  <si>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</si>
  <si>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</si>
  <si>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</si>
  <si>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</si>
  <si>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</si>
  <si>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</si>
  <si>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</si>
  <si>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</si>
  <si>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</si>
  <si>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</si>
  <si>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</si>
  <si>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</si>
  <si>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</si>
  <si>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</si>
  <si>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</si>
  <si>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</si>
  <si>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</si>
  <si>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</si>
  <si>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</si>
  <si>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</si>
  <si>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</si>
  <si>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</si>
  <si>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</si>
  <si>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</si>
  <si>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</si>
  <si>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</si>
  <si>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</si>
  <si>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</si>
  <si>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</si>
  <si>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</si>
  <si>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</si>
  <si>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</si>
  <si>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</si>
  <si>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</si>
  <si>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</si>
  <si>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</si>
  <si>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</si>
  <si>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</si>
  <si>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</si>
  <si>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</si>
  <si>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</si>
  <si>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</si>
  <si>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</si>
  <si>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</si>
  <si>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</si>
  <si>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</si>
  <si>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</si>
  <si>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</si>
  <si>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</si>
  <si>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</si>
  <si>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</si>
  <si>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</si>
  <si>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</si>
  <si>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</si>
  <si>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</si>
  <si>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</si>
  <si>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</si>
  <si>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</si>
  <si>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</si>
  <si>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</si>
  <si>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</si>
  <si>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</si>
  <si>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</si>
  <si>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</si>
  <si>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</si>
  <si>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</si>
  <si>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</si>
  <si>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</si>
  <si>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</si>
  <si>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</si>
  <si>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</si>
  <si>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</si>
  <si>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</si>
  <si>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</si>
  <si>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</si>
  <si>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</si>
  <si>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</si>
  <si>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</si>
  <si>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</si>
  <si>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</si>
  <si>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</si>
  <si>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</si>
  <si>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</si>
  <si>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</si>
  <si>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</si>
  <si>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</si>
  <si>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</si>
  <si>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</si>
  <si>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</si>
  <si>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</si>
  <si>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</si>
  <si>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</si>
  <si>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</si>
  <si>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</si>
  <si>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</si>
  <si>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</si>
  <si>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</si>
  <si>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</si>
  <si>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</si>
  <si>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</si>
  <si>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</si>
  <si>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</si>
  <si>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</si>
  <si>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</si>
  <si>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</si>
  <si>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</si>
  <si>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</si>
  <si>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</si>
  <si>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</si>
  <si>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</si>
  <si>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</si>
  <si>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</si>
  <si>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</si>
  <si>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</si>
  <si>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</si>
  <si>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</si>
  <si>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</si>
  <si>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</si>
  <si>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</si>
  <si>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</si>
  <si>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</si>
  <si>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</si>
  <si>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</si>
  <si>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</si>
  <si>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</si>
  <si>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</si>
  <si>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</si>
  <si>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</si>
  <si>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</si>
  <si>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</si>
  <si>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</si>
  <si>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</si>
  <si>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</si>
  <si>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</si>
  <si>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</si>
  <si>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</si>
  <si>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</si>
  <si>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</si>
  <si>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</si>
  <si>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</si>
  <si>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</si>
  <si>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</si>
  <si>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</si>
  <si>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</si>
  <si>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</si>
  <si>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</si>
  <si>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</si>
  <si>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</si>
  <si>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</si>
  <si>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</si>
  <si>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</si>
  <si>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</si>
  <si>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</si>
  <si>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</si>
  <si>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</si>
  <si>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</si>
  <si>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</si>
  <si>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</si>
  <si>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</si>
  <si>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</si>
  <si>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</si>
  <si>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</si>
  <si>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</si>
  <si>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</si>
  <si>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</si>
  <si>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</si>
  <si>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</si>
  <si>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</si>
  <si>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</si>
  <si>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</si>
  <si>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</si>
  <si>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</si>
  <si>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</si>
  <si>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</si>
  <si>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</si>
  <si>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</si>
  <si>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</si>
  <si>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</si>
  <si>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</si>
  <si>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</si>
  <si>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</si>
  <si>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</si>
  <si>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</si>
  <si>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</si>
  <si>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</si>
  <si>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</si>
  <si>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</si>
  <si>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</si>
  <si>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</si>
  <si>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</si>
  <si>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</si>
  <si>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</si>
  <si>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</si>
  <si>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</si>
  <si>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</si>
  <si>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</si>
  <si>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</si>
  <si>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</si>
  <si>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</si>
  <si>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</si>
  <si>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</si>
  <si>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</si>
  <si>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</si>
  <si>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</si>
  <si>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</si>
  <si>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</si>
  <si>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</si>
  <si>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</si>
  <si>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</si>
  <si>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</si>
  <si>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</si>
  <si>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</si>
  <si>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</si>
  <si>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</si>
  <si>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</si>
  <si>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</si>
  <si>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</si>
  <si>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</si>
  <si>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</si>
  <si>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</si>
  <si>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</si>
  <si>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</si>
  <si>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</si>
  <si>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</si>
  <si>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</si>
  <si>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</si>
  <si>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</si>
  <si>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</si>
  <si>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</si>
  <si>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</si>
  <si>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</si>
  <si>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</si>
  <si>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</si>
  <si>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</si>
  <si>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</si>
  <si>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</si>
  <si>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</si>
  <si>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</si>
  <si>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</si>
  <si>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</si>
  <si>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</si>
  <si>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</si>
  <si>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</si>
  <si>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</si>
  <si>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</si>
  <si>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</si>
  <si>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</si>
  <si>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</si>
  <si>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</si>
  <si>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</si>
  <si>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</si>
  <si>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</si>
  <si>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</si>
  <si>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</si>
  <si>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</si>
  <si>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</si>
  <si>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</si>
  <si>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</si>
  <si>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</si>
  <si>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</si>
  <si>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</si>
  <si>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</si>
  <si>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</si>
  <si>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</si>
  <si>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</si>
  <si>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</si>
  <si>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</si>
  <si>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</si>
  <si>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</si>
  <si>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</si>
  <si>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</si>
  <si>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</si>
  <si>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</si>
  <si>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</si>
  <si>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</si>
  <si>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</si>
  <si>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</si>
  <si>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</si>
  <si>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</si>
  <si>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</si>
  <si>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</si>
  <si>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</si>
  <si>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</si>
  <si>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</si>
  <si>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</si>
  <si>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</si>
  <si>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</si>
  <si>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</si>
  <si>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</si>
  <si>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</si>
  <si>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</si>
  <si>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</si>
  <si>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</si>
  <si>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</si>
  <si>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</si>
  <si>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</si>
  <si>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</si>
  <si>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</si>
  <si>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</si>
  <si>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</si>
  <si>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</si>
  <si>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</si>
  <si>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</si>
  <si>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</si>
  <si>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</si>
  <si>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</si>
  <si>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</si>
  <si>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</si>
  <si>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</si>
  <si>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</si>
  <si>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</si>
  <si>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</si>
  <si>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</si>
  <si>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</si>
  <si>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</si>
  <si>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</si>
  <si>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</si>
  <si>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</si>
  <si>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</si>
  <si>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</si>
  <si>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</si>
  <si>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</si>
  <si>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</si>
  <si>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</si>
  <si>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</si>
  <si>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</si>
  <si>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</si>
  <si>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</si>
  <si>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</si>
  <si>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</si>
  <si>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</si>
  <si>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</si>
  <si>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</si>
  <si>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</si>
  <si>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</si>
  <si>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</si>
  <si>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</si>
  <si>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</si>
  <si>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</si>
  <si>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</si>
  <si>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</si>
  <si>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</si>
  <si>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</si>
  <si>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</si>
  <si>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</si>
  <si>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</si>
  <si>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</si>
  <si>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</si>
  <si>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</si>
  <si>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</si>
  <si>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</si>
  <si>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</si>
  <si>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</si>
  <si>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</si>
  <si>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</si>
  <si>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</si>
  <si>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</si>
  <si>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</si>
  <si>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</si>
  <si>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</si>
  <si>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</si>
  <si>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</si>
  <si>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</si>
  <si>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</si>
  <si>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</si>
  <si>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</si>
  <si>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</si>
  <si>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</si>
  <si>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</si>
  <si>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</si>
  <si>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</si>
  <si>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</si>
  <si>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</si>
  <si>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</si>
  <si>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</si>
  <si>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</si>
  <si>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</si>
  <si>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</si>
  <si>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</si>
  <si>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</si>
  <si>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</si>
  <si>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</si>
  <si>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</si>
  <si>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</si>
  <si>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</si>
  <si>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</si>
  <si>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</si>
  <si>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</si>
  <si>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</si>
  <si>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</si>
  <si>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</si>
  <si>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</si>
  <si>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</si>
  <si>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</si>
  <si>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</si>
  <si>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</si>
  <si>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</si>
  <si>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</si>
  <si>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</si>
  <si>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</si>
  <si>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</si>
  <si>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</si>
  <si>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</si>
  <si>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</si>
  <si>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</si>
  <si>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</si>
  <si>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</si>
  <si>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</si>
  <si>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</si>
  <si>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</si>
  <si>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</si>
  <si>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</si>
  <si>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</si>
  <si>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</si>
  <si>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</si>
  <si>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</si>
  <si>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</si>
  <si>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</si>
  <si>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</si>
  <si>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</si>
  <si>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</si>
  <si>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</si>
  <si>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</si>
  <si>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</si>
  <si>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</si>
  <si>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</si>
  <si>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</si>
  <si>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</si>
  <si>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</si>
  <si>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</si>
  <si>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</si>
  <si>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</si>
  <si>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</si>
  <si>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</si>
  <si>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</si>
  <si>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</si>
  <si>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</si>
  <si>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</si>
  <si>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</si>
  <si>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</si>
  <si>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</si>
  <si>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</si>
  <si>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</si>
  <si>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</si>
  <si>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</si>
  <si>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</si>
  <si>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</si>
  <si>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</si>
  <si>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</si>
  <si>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</si>
  <si>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</si>
  <si>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</si>
  <si>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</si>
  <si>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</si>
  <si>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</si>
  <si>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</si>
  <si>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</si>
  <si>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</si>
  <si>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</si>
  <si>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</si>
  <si>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</si>
  <si>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</si>
  <si>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</si>
  <si>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</si>
  <si>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</si>
  <si>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</si>
  <si>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</si>
  <si>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</si>
  <si>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</si>
  <si>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</si>
  <si>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</si>
  <si>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</si>
  <si>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</si>
  <si>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</si>
  <si>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</si>
  <si>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</si>
  <si>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</si>
  <si>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</si>
  <si>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</si>
  <si>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</si>
  <si>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</si>
  <si>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</si>
  <si>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</si>
  <si>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</si>
  <si>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</si>
  <si>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</si>
  <si>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</si>
  <si>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</si>
  <si>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</si>
  <si>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</si>
  <si>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</si>
  <si>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</si>
  <si>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</si>
  <si>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</si>
  <si>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</si>
  <si>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</si>
  <si>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</si>
  <si>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</si>
  <si>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</si>
  <si>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</si>
  <si>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</si>
  <si>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</si>
  <si>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</si>
  <si>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</si>
  <si>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</si>
  <si>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</si>
  <si>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</si>
  <si>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</si>
  <si>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</si>
  <si>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</si>
  <si>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</si>
  <si>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</si>
  <si>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</si>
  <si>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</si>
  <si>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</si>
  <si>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</si>
  <si>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</si>
  <si>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</si>
  <si>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</si>
  <si>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</si>
  <si>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</si>
  <si>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</si>
  <si>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</si>
  <si>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</si>
  <si>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</si>
  <si>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</si>
  <si>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</si>
  <si>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</si>
  <si>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</si>
  <si>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</si>
  <si>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</si>
  <si>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</si>
  <si>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</si>
  <si>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</si>
  <si>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</si>
  <si>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</si>
  <si>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</si>
  <si>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</si>
  <si>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</si>
  <si>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</si>
  <si>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</si>
  <si>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</si>
  <si>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</si>
  <si>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</si>
  <si>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</si>
  <si>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</si>
  <si>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</si>
  <si>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</si>
  <si>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</si>
  <si>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</si>
  <si>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</si>
  <si>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</si>
  <si>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</si>
  <si>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</si>
  <si>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</si>
  <si>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</si>
  <si>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</si>
  <si>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</si>
  <si>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</si>
  <si>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</si>
  <si>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</si>
  <si>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</si>
  <si>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</si>
  <si>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</si>
  <si>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</si>
  <si>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</si>
  <si>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</si>
  <si>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</si>
  <si>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</si>
  <si>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</si>
  <si>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</si>
  <si>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</si>
  <si>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</si>
  <si>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</si>
  <si>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</si>
  <si>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</si>
  <si>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</si>
  <si>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</si>
  <si>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</si>
  <si>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</si>
  <si>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</si>
  <si>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</si>
  <si>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</si>
  <si>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</si>
  <si>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</si>
  <si>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</si>
  <si>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</si>
  <si>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</si>
  <si>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</si>
  <si>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</si>
  <si>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</si>
  <si>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</si>
  <si>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</si>
  <si>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</si>
  <si>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</si>
  <si>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</si>
  <si>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</si>
  <si>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</si>
  <si>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</si>
  <si>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</si>
  <si>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</si>
  <si>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</si>
  <si>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</si>
  <si>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</si>
  <si>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</si>
  <si>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</si>
  <si>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</si>
  <si>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</si>
  <si>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</si>
  <si>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</si>
  <si>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</si>
  <si>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</si>
  <si>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</si>
  <si>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</si>
  <si>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</si>
  <si>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</si>
  <si>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</si>
  <si>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</si>
  <si>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</si>
  <si>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</si>
  <si>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</si>
  <si>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</si>
  <si>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</si>
  <si>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</si>
  <si>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</si>
  <si>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</si>
  <si>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</si>
  <si>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</si>
  <si>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</si>
  <si>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</si>
  <si>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</si>
  <si>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</si>
  <si>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</si>
  <si>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</si>
  <si>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</si>
  <si>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</si>
  <si>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</si>
  <si>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</si>
  <si>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</si>
  <si>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</si>
  <si>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</si>
  <si>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</si>
  <si>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</si>
  <si>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</si>
  <si>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</si>
  <si>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</si>
  <si>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</si>
  <si>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</si>
  <si>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</si>
  <si>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</si>
  <si>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</si>
  <si>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</si>
  <si>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</si>
  <si>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</si>
  <si>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</si>
  <si>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</si>
  <si>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</si>
  <si>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</si>
  <si>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</si>
  <si>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</si>
  <si>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</si>
  <si>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</si>
  <si>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</si>
  <si>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</si>
  <si>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</si>
  <si>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</si>
  <si>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</si>
  <si>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</si>
  <si>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</si>
  <si>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</si>
  <si>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</si>
  <si>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</si>
  <si>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</si>
  <si>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</si>
  <si>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</si>
  <si>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</si>
  <si>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</si>
  <si>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</si>
  <si>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</si>
  <si>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</si>
  <si>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</si>
  <si>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</si>
  <si>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</si>
  <si>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</si>
  <si>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</si>
  <si>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</si>
  <si>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</si>
  <si>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</si>
  <si>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</si>
  <si>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</si>
  <si>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</si>
  <si>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</si>
  <si>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</si>
  <si>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</si>
  <si>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</si>
  <si>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</si>
  <si>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</si>
  <si>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</si>
  <si>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</si>
  <si>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</si>
  <si>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</si>
  <si>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</si>
  <si>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</si>
  <si>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</si>
  <si>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</si>
  <si>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</si>
  <si>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</si>
  <si>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</si>
  <si>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</si>
  <si>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</si>
  <si>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</si>
  <si>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</si>
  <si>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</si>
  <si>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</si>
  <si>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</si>
  <si>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</si>
  <si>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</si>
  <si>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</si>
  <si>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</si>
  <si>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</si>
  <si>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</si>
  <si>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</si>
  <si>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</si>
  <si>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</si>
  <si>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</si>
  <si>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</si>
  <si>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</si>
  <si>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</si>
  <si>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</si>
  <si>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</si>
  <si>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</si>
  <si>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</si>
  <si>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</si>
  <si>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</si>
  <si>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</si>
  <si>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</si>
  <si>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</si>
  <si>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</si>
  <si>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</si>
  <si>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</si>
  <si>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</si>
  <si>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</si>
  <si>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</si>
  <si>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</si>
  <si>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</si>
  <si>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</si>
  <si>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</si>
  <si>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</si>
  <si>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</si>
  <si>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</si>
  <si>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</si>
  <si>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</si>
  <si>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</si>
  <si>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</si>
  <si>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</si>
  <si>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</si>
  <si>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</si>
  <si>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</si>
  <si>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</si>
  <si>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</si>
  <si>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</si>
  <si>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</si>
  <si>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</si>
  <si>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</si>
  <si>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</si>
  <si>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</si>
  <si>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</si>
  <si>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</si>
  <si>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</si>
  <si>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</si>
  <si>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</si>
  <si>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</si>
  <si>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</si>
  <si>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</si>
  <si>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</si>
  <si>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</si>
  <si>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</si>
  <si>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</si>
  <si>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</si>
  <si>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</si>
  <si>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</si>
  <si>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</si>
  <si>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</si>
  <si>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</si>
  <si>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</si>
  <si>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</si>
  <si>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</si>
  <si>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</si>
  <si>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</si>
  <si>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</si>
  <si>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</si>
  <si>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</si>
  <si>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</si>
  <si>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</si>
  <si>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</si>
  <si>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</si>
  <si>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</si>
  <si>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</si>
  <si>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</si>
  <si>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</si>
  <si>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</si>
  <si>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</si>
  <si>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</si>
  <si>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</si>
  <si>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</si>
  <si>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</si>
  <si>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</si>
  <si>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</si>
  <si>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</si>
  <si>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</si>
  <si>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</si>
  <si>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</si>
  <si>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</si>
  <si>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</si>
  <si>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</si>
  <si>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</si>
  <si>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</si>
  <si>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</si>
  <si>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</si>
  <si>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</si>
  <si>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</si>
  <si>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</si>
  <si>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</si>
  <si>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</si>
  <si>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</si>
  <si>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</si>
  <si>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</si>
  <si>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</si>
  <si>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</si>
  <si>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</si>
  <si>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</si>
  <si>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</si>
  <si>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</si>
  <si>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</si>
  <si>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</si>
  <si>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</si>
  <si>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</si>
  <si>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</si>
  <si>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</si>
  <si>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</si>
  <si>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</si>
  <si>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</si>
  <si>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</si>
  <si>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</si>
  <si>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</si>
  <si>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</si>
  <si>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</si>
  <si>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</si>
  <si>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</si>
  <si>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</si>
  <si>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</si>
  <si>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</si>
  <si>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</si>
  <si>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</si>
  <si>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</si>
  <si>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</si>
  <si>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</si>
  <si>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</si>
  <si>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</si>
  <si>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</si>
  <si>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</si>
  <si>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</si>
  <si>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</si>
  <si>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</si>
  <si>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</si>
  <si>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</si>
  <si>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</si>
  <si>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</si>
  <si>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</si>
  <si>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</si>
  <si>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</si>
  <si>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</si>
  <si>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</si>
  <si>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</si>
  <si>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</si>
  <si>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</si>
  <si>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</si>
  <si>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</si>
  <si>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</si>
  <si>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</si>
  <si>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</si>
  <si>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</si>
  <si>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</si>
  <si>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</si>
  <si>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</si>
  <si>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</si>
  <si>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</si>
  <si>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</si>
  <si>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</si>
  <si>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</si>
  <si>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</si>
  <si>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</si>
  <si>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</si>
  <si>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</si>
  <si>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</si>
  <si>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</si>
  <si>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</si>
  <si>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</si>
  <si>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</si>
  <si>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</si>
  <si>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</si>
  <si>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</si>
  <si>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</si>
  <si>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</si>
  <si>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</si>
  <si>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</si>
  <si>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</si>
  <si>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</si>
  <si>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</si>
  <si>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</si>
  <si>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</si>
  <si>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</si>
  <si>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</si>
  <si>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</si>
  <si>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</si>
  <si>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</si>
  <si>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</si>
  <si>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</si>
  <si>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</si>
  <si>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</si>
  <si>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</si>
  <si>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</si>
  <si>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</si>
  <si>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</si>
  <si>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</si>
  <si>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</si>
  <si>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</si>
  <si>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</si>
  <si>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</si>
  <si>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</si>
  <si>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</si>
  <si>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</si>
  <si>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</si>
  <si>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</si>
  <si>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</si>
  <si>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</si>
  <si>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</si>
  <si>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</si>
  <si>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</si>
  <si>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</si>
  <si>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</si>
  <si>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</si>
  <si>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</si>
  <si>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</si>
  <si>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</si>
  <si>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</si>
  <si>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</si>
  <si>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</si>
  <si>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</si>
  <si>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</si>
  <si>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</si>
  <si>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</si>
  <si>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</si>
  <si>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</si>
  <si>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</si>
  <si>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</si>
  <si>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</si>
  <si>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</si>
  <si>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</si>
  <si>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</si>
  <si>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</si>
  <si>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</si>
  <si>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</si>
  <si>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</si>
  <si>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</si>
  <si>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</si>
  <si>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</si>
  <si>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</si>
  <si>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</si>
  <si>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</si>
  <si>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</si>
  <si>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</si>
  <si>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</si>
  <si>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</si>
  <si>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</si>
  <si>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</si>
  <si>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</si>
  <si>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</si>
  <si>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</si>
  <si>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</si>
  <si>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</si>
  <si>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</si>
  <si>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</si>
  <si>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</si>
  <si>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</si>
  <si>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</si>
  <si>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</si>
  <si>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</si>
  <si>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</si>
  <si>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</si>
  <si>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</si>
  <si>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</si>
  <si>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</si>
  <si>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</si>
  <si>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</si>
  <si>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</si>
  <si>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</si>
  <si>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</si>
  <si>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</si>
  <si>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</si>
  <si>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</si>
  <si>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</si>
  <si>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</si>
  <si>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</si>
  <si>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</si>
  <si>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</si>
  <si>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</si>
  <si>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</si>
  <si>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</si>
  <si>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</si>
  <si>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</si>
  <si>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</si>
  <si>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</si>
  <si>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</si>
  <si>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</si>
  <si>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</si>
  <si>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</si>
  <si>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</si>
  <si>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</si>
  <si>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</si>
  <si>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</si>
  <si>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</si>
  <si>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</si>
  <si>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</si>
  <si>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</si>
  <si>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</si>
  <si>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</si>
  <si>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</si>
  <si>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</si>
  <si>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</si>
  <si>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</si>
  <si>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</si>
  <si>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</si>
  <si>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</si>
  <si>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</si>
  <si>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</si>
  <si>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</si>
  <si>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</si>
  <si>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</si>
  <si>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</si>
  <si>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</si>
  <si>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</si>
  <si>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</si>
  <si>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</si>
  <si>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</si>
  <si>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</si>
  <si>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</si>
  <si>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</si>
  <si>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</si>
  <si>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</si>
  <si>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</si>
  <si>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</si>
  <si>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</si>
  <si>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</si>
  <si>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</si>
  <si>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</si>
  <si>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</si>
  <si>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</si>
  <si>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</si>
  <si>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</si>
  <si>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</si>
  <si>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</si>
  <si>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</si>
  <si>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</si>
  <si>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</si>
  <si>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</si>
  <si>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</si>
  <si>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</si>
  <si>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</si>
  <si>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</si>
  <si>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</si>
  <si>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</si>
  <si>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</si>
  <si>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</si>
  <si>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</si>
  <si>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</si>
  <si>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</si>
  <si>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</si>
  <si>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</si>
  <si>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</si>
  <si>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</si>
  <si>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</si>
  <si>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</si>
  <si>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</si>
  <si>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</si>
  <si>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</si>
  <si>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</si>
  <si>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</si>
  <si>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</si>
  <si>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</si>
  <si>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</si>
  <si>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</si>
  <si>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</si>
  <si>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</si>
  <si>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</si>
  <si>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</si>
  <si>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</si>
  <si>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</si>
  <si>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</si>
  <si>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</si>
  <si>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</si>
  <si>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</si>
  <si>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</si>
  <si>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</si>
  <si>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</si>
  <si>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</si>
  <si>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</si>
  <si>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</si>
  <si>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</si>
  <si>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</si>
  <si>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</si>
  <si>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</si>
  <si>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</si>
  <si>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</si>
  <si>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</si>
  <si>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</si>
  <si>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</si>
  <si>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</si>
  <si>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</si>
  <si>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</si>
  <si>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</si>
  <si>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</si>
  <si>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</si>
  <si>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</si>
  <si>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</si>
  <si>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</si>
  <si>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</si>
  <si>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</si>
  <si>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</si>
  <si>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</si>
  <si>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</si>
  <si>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</si>
  <si>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</si>
  <si>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</si>
  <si>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</si>
  <si>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</si>
  <si>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</si>
  <si>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</si>
  <si>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</si>
  <si>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</si>
  <si>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</si>
  <si>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</si>
  <si>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</si>
  <si>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</si>
  <si>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</si>
  <si>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</si>
  <si>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</si>
  <si>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</si>
  <si>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</si>
  <si>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</si>
  <si>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</si>
  <si>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</si>
  <si>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</si>
  <si>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</si>
  <si>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</si>
  <si>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</si>
  <si>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</si>
  <si>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</si>
  <si>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</si>
  <si>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</si>
  <si>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</si>
  <si>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</si>
  <si>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</si>
  <si>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</si>
  <si>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</si>
  <si>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</si>
  <si>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</si>
  <si>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</si>
  <si>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</si>
  <si>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</si>
  <si>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</si>
  <si>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</si>
  <si>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</si>
  <si>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</si>
  <si>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</si>
  <si>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</si>
  <si>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</si>
  <si>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</si>
  <si>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</si>
  <si>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</si>
  <si>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</si>
  <si>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</si>
  <si>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</si>
  <si>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</si>
  <si>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</si>
  <si>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</si>
  <si>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</si>
  <si>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</si>
  <si>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</si>
  <si>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</si>
  <si>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</si>
  <si>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</si>
  <si>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</si>
  <si>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</si>
  <si>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</si>
  <si>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</si>
  <si>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</si>
  <si>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</si>
  <si>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</si>
  <si>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</si>
  <si>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</si>
  <si>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</si>
  <si>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</si>
  <si>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</si>
  <si>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</si>
  <si>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</si>
  <si>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</si>
  <si>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</si>
  <si>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</si>
  <si>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</si>
  <si>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</si>
  <si>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</si>
  <si>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</si>
  <si>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</si>
  <si>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</si>
  <si>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</si>
  <si>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</si>
  <si>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</si>
  <si>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</si>
  <si>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</si>
  <si>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</si>
  <si>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</si>
  <si>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</si>
  <si>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</si>
  <si>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</si>
  <si>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</si>
  <si>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</si>
  <si>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</si>
  <si>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</si>
  <si>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</si>
  <si>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</si>
  <si>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</si>
  <si>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</si>
  <si>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</si>
  <si>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</si>
  <si>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</si>
  <si>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</si>
  <si>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</si>
  <si>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</si>
  <si>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</si>
  <si>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</si>
  <si>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</si>
  <si>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</si>
  <si>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</si>
  <si>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</si>
  <si>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</si>
  <si>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</si>
  <si>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</si>
  <si>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</si>
  <si>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</si>
  <si>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</si>
  <si>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</si>
  <si>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</si>
  <si>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</si>
  <si>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</si>
  <si>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</si>
  <si>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</si>
  <si>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</si>
  <si>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</si>
  <si>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</si>
  <si>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</si>
  <si>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</si>
  <si>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</si>
  <si>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</si>
  <si>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</si>
  <si>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</si>
  <si>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</si>
  <si>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</si>
  <si>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</si>
  <si>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</si>
  <si>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</si>
  <si>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</si>
  <si>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</si>
  <si>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</si>
  <si>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</si>
  <si>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</si>
  <si>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</si>
  <si>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</si>
  <si>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</si>
  <si>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</si>
  <si>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</si>
  <si>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</si>
  <si>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</si>
  <si>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</si>
  <si>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</si>
  <si>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</si>
  <si>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</si>
  <si>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</si>
  <si>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</si>
  <si>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</si>
  <si>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</si>
  <si>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</si>
  <si>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</si>
  <si>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</si>
  <si>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</si>
  <si>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</si>
  <si>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</si>
  <si>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</si>
  <si>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</si>
  <si>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</si>
  <si>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</si>
  <si>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</si>
  <si>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</si>
  <si>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</si>
  <si>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</si>
  <si>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</si>
  <si>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</si>
  <si>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</si>
  <si>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</si>
  <si>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</si>
  <si>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</si>
  <si>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</si>
  <si>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</si>
  <si>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</si>
  <si>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</si>
  <si>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</si>
  <si>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</si>
  <si>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</si>
  <si>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</si>
  <si>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</si>
  <si>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</si>
  <si>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</si>
  <si>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</si>
  <si>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</si>
  <si>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</si>
  <si>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</si>
  <si>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</si>
  <si>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</si>
  <si>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</si>
  <si>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</si>
  <si>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</si>
  <si>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</si>
  <si>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</si>
  <si>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</si>
  <si>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</si>
  <si>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</si>
  <si>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</si>
  <si>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</si>
  <si>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</si>
  <si>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</si>
  <si>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</si>
  <si>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</si>
  <si>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</si>
  <si>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</si>
  <si>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</si>
  <si>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</si>
  <si>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</si>
  <si>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</si>
  <si>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</si>
  <si>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</si>
  <si>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</si>
  <si>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</si>
  <si>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</si>
  <si>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</si>
  <si>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</si>
  <si>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</si>
  <si>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</si>
  <si>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</si>
  <si>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</si>
  <si>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</si>
  <si>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</si>
  <si>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</si>
  <si>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</si>
  <si>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</si>
  <si>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</si>
  <si>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</si>
  <si>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</si>
  <si>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</si>
  <si>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</si>
  <si>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</si>
  <si>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</si>
  <si>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</si>
  <si>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</si>
  <si>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</si>
  <si>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</si>
  <si>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</si>
  <si>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</si>
  <si>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</si>
  <si>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</si>
  <si>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</si>
  <si>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</si>
  <si>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</si>
  <si>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</si>
  <si>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</si>
  <si>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</si>
  <si>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</si>
  <si>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</si>
  <si>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</si>
  <si>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</si>
  <si>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</si>
  <si>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</si>
  <si>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</si>
  <si>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</si>
  <si>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</si>
  <si>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</si>
  <si>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</si>
  <si>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</si>
  <si>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</si>
  <si>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</si>
  <si>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</si>
  <si>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</si>
  <si>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</si>
  <si>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</si>
  <si>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</si>
  <si>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</si>
  <si>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</si>
  <si>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</si>
  <si>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</si>
  <si>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</si>
  <si>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</si>
  <si>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</si>
  <si>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</si>
  <si>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</si>
  <si>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</si>
  <si>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</si>
  <si>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</si>
  <si>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</si>
  <si>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</si>
  <si>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</si>
  <si>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</si>
  <si>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</si>
  <si>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</si>
  <si>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</si>
  <si>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</si>
  <si>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</si>
  <si>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</si>
  <si>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</si>
  <si>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</si>
  <si>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</si>
  <si>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</si>
  <si>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</si>
  <si>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</si>
  <si>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</si>
  <si>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</si>
  <si>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</si>
  <si>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</si>
  <si>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</si>
  <si>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</si>
  <si>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</si>
  <si>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</si>
  <si>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</si>
  <si>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</si>
  <si>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</si>
  <si>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</si>
  <si>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</si>
  <si>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</si>
  <si>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</si>
  <si>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</si>
  <si>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</si>
  <si>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</si>
  <si>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</si>
  <si>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</si>
  <si>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</si>
  <si>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</si>
  <si>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</si>
  <si>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</si>
  <si>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</si>
  <si>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</si>
  <si>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</si>
  <si>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</si>
  <si>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</si>
  <si>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</si>
  <si>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</si>
  <si>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</si>
  <si>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</si>
  <si>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</si>
  <si>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</si>
  <si>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</si>
  <si>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</si>
  <si>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</si>
  <si>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</si>
  <si>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</si>
  <si>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</si>
  <si>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</si>
  <si>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</si>
  <si>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</si>
  <si>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</si>
  <si>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</si>
  <si>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</si>
  <si>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</si>
  <si>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</si>
  <si>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</si>
  <si>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</si>
  <si>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</si>
  <si>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</si>
  <si>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</si>
  <si>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</si>
  <si>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</si>
  <si>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</si>
  <si>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</si>
  <si>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</si>
  <si>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</si>
  <si>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</si>
  <si>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</si>
  <si>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</si>
  <si>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</si>
  <si>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</si>
  <si>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</si>
  <si>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</si>
  <si>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</si>
  <si>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</si>
  <si>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</si>
  <si>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</si>
  <si>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</si>
  <si>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</si>
  <si>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</si>
  <si>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</si>
  <si>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</si>
  <si>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</si>
  <si>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</si>
  <si>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</si>
  <si>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</si>
  <si>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</si>
  <si>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</si>
  <si>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</si>
  <si>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</si>
  <si>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</si>
  <si>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</si>
  <si>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</si>
  <si>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</si>
  <si>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</si>
  <si>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</si>
  <si>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</si>
  <si>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</si>
  <si>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</si>
  <si>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</si>
  <si>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</si>
  <si>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</si>
  <si>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</si>
  <si>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</si>
  <si>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</si>
  <si>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</si>
  <si>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</si>
  <si>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</si>
  <si>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</si>
  <si>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</si>
  <si>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</si>
  <si>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</si>
  <si>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</si>
  <si>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</si>
  <si>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</si>
  <si>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</si>
  <si>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</si>
  <si>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</si>
  <si>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</si>
  <si>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</si>
  <si>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</si>
  <si>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</si>
  <si>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</si>
  <si>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</si>
  <si>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</si>
  <si>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</si>
  <si>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</si>
  <si>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</si>
  <si>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</si>
  <si>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</si>
  <si>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</si>
  <si>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</si>
  <si>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</si>
  <si>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</si>
  <si>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</si>
  <si>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</si>
  <si>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</si>
  <si>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</si>
  <si>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</si>
  <si>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</si>
  <si>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</si>
  <si>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</si>
  <si>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</si>
  <si>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</si>
  <si>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</si>
  <si>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</si>
  <si>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</si>
  <si>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</si>
  <si>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</si>
  <si>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</si>
  <si>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</si>
  <si>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</si>
  <si>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</si>
  <si>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</si>
  <si>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</si>
  <si>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</si>
  <si>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</si>
  <si>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</si>
  <si>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</si>
  <si>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</si>
  <si>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</si>
  <si>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</si>
  <si>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</si>
  <si>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</si>
  <si>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</si>
  <si>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</si>
  <si>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</si>
  <si>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</si>
  <si>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</si>
  <si>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</si>
  <si>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</si>
  <si>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</si>
  <si>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</si>
  <si>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</si>
  <si>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</si>
  <si>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</si>
  <si>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</si>
  <si>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</si>
  <si>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</si>
  <si>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</si>
  <si>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</si>
  <si>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</si>
  <si>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</si>
  <si>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</si>
  <si>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</si>
  <si>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</si>
  <si>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</si>
  <si>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</si>
  <si>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</si>
  <si>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</si>
  <si>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</si>
  <si>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</si>
  <si>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</si>
  <si>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</si>
  <si>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</si>
  <si>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</si>
  <si>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</si>
  <si>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</si>
  <si>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</si>
  <si>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</si>
  <si>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</si>
  <si>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</si>
  <si>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</si>
  <si>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</si>
  <si>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</si>
  <si>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</si>
  <si>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</si>
  <si>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</si>
  <si>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</si>
  <si>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</si>
  <si>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</si>
  <si>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</si>
  <si>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</si>
  <si>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</si>
  <si>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</si>
  <si>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</si>
  <si>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</si>
  <si>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</si>
  <si>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</si>
  <si>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</si>
  <si>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</si>
  <si>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</si>
  <si>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</si>
  <si>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</si>
  <si>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</si>
  <si>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</si>
  <si>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</si>
  <si>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</si>
  <si>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</si>
  <si>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</si>
  <si>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</si>
  <si>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</si>
  <si>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</si>
  <si>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</si>
  <si>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</si>
  <si>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</si>
  <si>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</si>
  <si>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</si>
  <si>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</si>
  <si>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</si>
  <si>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</si>
  <si>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</si>
  <si>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</si>
  <si>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</si>
  <si>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</si>
  <si>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</si>
  <si>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</si>
  <si>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</si>
  <si>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</si>
  <si>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</si>
  <si>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</si>
  <si>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</si>
  <si>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</si>
  <si>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</si>
  <si>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</si>
  <si>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</si>
  <si>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</si>
  <si>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</si>
  <si>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</si>
  <si>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</si>
  <si>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</si>
  <si>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</si>
  <si>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</si>
  <si>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</si>
  <si>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</si>
  <si>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</si>
  <si>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</si>
  <si>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</si>
  <si>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</si>
  <si>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</si>
  <si>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</si>
  <si>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</si>
  <si>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</si>
  <si>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</si>
  <si>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</si>
  <si>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</si>
  <si>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</si>
  <si>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</si>
  <si>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</si>
  <si>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</si>
  <si>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</si>
  <si>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</si>
  <si>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</si>
  <si>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</si>
  <si>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</si>
  <si>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</si>
  <si>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</si>
  <si>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</si>
  <si>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</si>
  <si>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</si>
  <si>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</si>
  <si>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</si>
  <si>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</si>
  <si>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</si>
  <si>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</si>
  <si>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</si>
  <si>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</si>
  <si>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</si>
  <si>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</si>
  <si>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</si>
  <si>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</si>
  <si>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</si>
  <si>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</si>
  <si>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</si>
  <si>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</si>
  <si>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</si>
  <si>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</si>
  <si>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</si>
  <si>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</si>
  <si>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</si>
  <si>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</si>
  <si>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</si>
  <si>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</si>
  <si>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</si>
  <si>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</si>
  <si>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</si>
  <si>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</si>
  <si>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</si>
  <si>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</si>
  <si>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</si>
  <si>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</si>
  <si>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</si>
  <si>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</si>
  <si>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</si>
  <si>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</si>
  <si>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</si>
  <si>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</si>
  <si>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</si>
  <si>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</si>
  <si>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</si>
  <si>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</si>
  <si>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</si>
  <si>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</si>
  <si>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</si>
  <si>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</si>
  <si>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</si>
  <si>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</si>
  <si>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</si>
  <si>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</si>
  <si>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</si>
  <si>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</si>
  <si>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</si>
  <si>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</si>
  <si>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</si>
  <si>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</si>
  <si>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</si>
  <si>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</si>
  <si>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</si>
  <si>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</si>
  <si>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</si>
  <si>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</si>
  <si>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</si>
  <si>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</si>
  <si>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</si>
  <si>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</si>
  <si>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</si>
  <si>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</si>
  <si>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</si>
  <si>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</si>
  <si>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</si>
  <si>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</si>
  <si>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</si>
  <si>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</si>
  <si>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</si>
  <si>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</si>
  <si>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</si>
  <si>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</si>
  <si>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</si>
  <si>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</si>
  <si>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</si>
  <si>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</si>
  <si>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</si>
  <si>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</si>
  <si>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</si>
  <si>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</si>
  <si>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</si>
  <si>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</si>
  <si>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</si>
  <si>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</si>
  <si>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</si>
  <si>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</si>
  <si>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</si>
  <si>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</si>
  <si>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</si>
  <si>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</si>
  <si>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</si>
  <si>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</si>
  <si>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</si>
  <si>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</si>
  <si>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</si>
  <si>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</si>
  <si>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</si>
  <si>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</si>
  <si>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</si>
  <si>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</si>
  <si>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</si>
  <si>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</si>
  <si>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</si>
  <si>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</si>
  <si>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</si>
  <si>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</si>
  <si>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</si>
  <si>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</si>
  <si>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</si>
  <si>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</si>
  <si>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</si>
  <si>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</si>
  <si>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</si>
  <si>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</si>
  <si>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</si>
  <si>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</si>
  <si>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</si>
  <si>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</si>
  <si>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</si>
  <si>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</si>
  <si>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</si>
  <si>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</si>
  <si>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</si>
  <si>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</si>
  <si>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</si>
  <si>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</si>
  <si>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</si>
  <si>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</si>
  <si>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</si>
  <si>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</si>
  <si>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</si>
  <si>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</si>
  <si>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</si>
  <si>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</si>
  <si>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</si>
  <si>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</si>
  <si>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</si>
  <si>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</si>
  <si>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</si>
  <si>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</si>
  <si>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</si>
  <si>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</si>
  <si>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</si>
  <si>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</si>
  <si>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</si>
  <si>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</si>
  <si>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</si>
  <si>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</si>
  <si>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</si>
  <si>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</si>
  <si>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</si>
  <si>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</si>
  <si>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</si>
  <si>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</si>
  <si>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</si>
  <si>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</si>
  <si>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</si>
  <si>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</si>
  <si>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</si>
  <si>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</si>
  <si>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</si>
  <si>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</si>
  <si>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</si>
  <si>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</si>
  <si>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</si>
  <si>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</si>
  <si>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</si>
  <si>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</si>
  <si>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</si>
  <si>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</si>
  <si>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</si>
  <si>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</si>
  <si>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</si>
  <si>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</si>
  <si>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</si>
  <si>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</si>
  <si>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</si>
  <si>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</si>
  <si>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</si>
  <si>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</si>
  <si>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</si>
  <si>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</si>
  <si>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</si>
  <si>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</si>
  <si>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</si>
  <si>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</si>
  <si>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</si>
  <si>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</si>
  <si>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</si>
  <si>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</si>
  <si>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</si>
  <si>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</si>
  <si>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</si>
  <si>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</si>
  <si>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</si>
  <si>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</si>
  <si>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</si>
  <si>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</si>
  <si>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</si>
  <si>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</si>
  <si>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</si>
  <si>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</si>
  <si>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</si>
  <si>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</si>
  <si>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</si>
  <si>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</si>
  <si>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</si>
  <si>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</si>
  <si>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</si>
  <si>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</si>
  <si>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</si>
  <si>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</si>
  <si>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</si>
  <si>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</si>
  <si>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</si>
  <si>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</si>
  <si>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</si>
  <si>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</si>
  <si>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</si>
  <si>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</si>
  <si>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</si>
  <si>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</si>
  <si>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</si>
  <si>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</si>
  <si>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</si>
  <si>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</si>
  <si>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</si>
  <si>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</si>
  <si>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</si>
  <si>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</si>
  <si>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</si>
  <si>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</si>
  <si>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</si>
  <si>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</si>
  <si>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</si>
  <si>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</si>
  <si>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</si>
  <si>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</si>
  <si>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</si>
  <si>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</si>
  <si>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</si>
  <si>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</si>
  <si>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</si>
  <si>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</si>
  <si>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</si>
  <si>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</si>
  <si>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</si>
  <si>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</si>
  <si>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</si>
  <si>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</si>
  <si>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</si>
  <si>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</si>
  <si>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</si>
  <si>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</si>
  <si>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</si>
  <si>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</si>
  <si>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</si>
  <si>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</si>
  <si>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</si>
  <si>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</si>
  <si>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</si>
  <si>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</si>
  <si>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</si>
  <si>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</si>
  <si>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</si>
  <si>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</si>
  <si>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</si>
  <si>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</si>
  <si>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</si>
  <si>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</si>
  <si>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</si>
  <si>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</si>
  <si>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</si>
  <si>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</si>
  <si>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</si>
  <si>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</si>
  <si>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</si>
  <si>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</si>
  <si>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</si>
  <si>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</si>
  <si>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</si>
  <si>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</si>
  <si>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</si>
  <si>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</si>
  <si>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</si>
  <si>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</si>
  <si>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</si>
  <si>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</si>
  <si>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</si>
  <si>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</si>
  <si>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</si>
  <si>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</si>
  <si>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</si>
  <si>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</si>
  <si>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</si>
  <si>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</si>
  <si>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</si>
  <si>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</si>
  <si>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</si>
  <si>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</si>
  <si>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</si>
  <si>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</si>
  <si>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</si>
  <si>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</si>
  <si>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</si>
  <si>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</si>
  <si>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</si>
  <si>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</si>
  <si>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</si>
  <si>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</si>
  <si>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</si>
  <si>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</si>
  <si>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</si>
  <si>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</si>
  <si>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</si>
  <si>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</si>
  <si>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</si>
  <si>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</si>
  <si>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</si>
  <si>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</si>
  <si>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</si>
  <si>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</si>
  <si>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</si>
  <si>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</si>
  <si>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</si>
  <si>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</si>
  <si>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</si>
  <si>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</si>
  <si>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</si>
  <si>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</si>
  <si>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</si>
  <si>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</si>
  <si>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</si>
  <si>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</si>
  <si>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</si>
  <si>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</si>
  <si>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</si>
  <si>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</si>
  <si>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</si>
  <si>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</si>
  <si>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</si>
  <si>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</si>
  <si>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</si>
  <si>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</si>
  <si>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</si>
  <si>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</si>
  <si>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</si>
  <si>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</si>
  <si>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</si>
  <si>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</si>
  <si>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</si>
  <si>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</si>
  <si>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</si>
  <si>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</si>
  <si>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</si>
  <si>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</si>
  <si>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</si>
  <si>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</si>
  <si>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</si>
  <si>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</si>
  <si>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</si>
  <si>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</si>
  <si>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</si>
  <si>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</si>
  <si>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</si>
  <si>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</si>
  <si>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</si>
  <si>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</si>
  <si>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</si>
  <si>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</si>
  <si>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</si>
  <si>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</si>
  <si>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</si>
  <si>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</si>
  <si>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</si>
  <si>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</si>
  <si>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</si>
  <si>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</si>
  <si>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</si>
  <si>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</si>
  <si>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</si>
  <si>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</si>
  <si>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</si>
  <si>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</si>
  <si>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</si>
  <si>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</si>
  <si>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</si>
  <si>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</si>
  <si>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</si>
  <si>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</si>
  <si>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</si>
  <si>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</si>
  <si>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</si>
  <si>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</si>
  <si>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</si>
  <si>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</si>
  <si>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</si>
  <si>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</si>
  <si>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</si>
  <si>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</si>
  <si>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</si>
  <si>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</si>
  <si>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</si>
  <si>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</si>
  <si>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</si>
  <si>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</si>
  <si>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</si>
  <si>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</si>
  <si>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</si>
  <si>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</si>
  <si>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</si>
  <si>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</si>
  <si>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</si>
  <si>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</si>
  <si>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</si>
  <si>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</si>
  <si>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</si>
  <si>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</si>
  <si>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</si>
  <si>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</si>
  <si>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</si>
  <si>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</si>
  <si>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</si>
  <si>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</si>
  <si>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</si>
  <si>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</si>
  <si>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</si>
  <si>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</si>
  <si>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</si>
  <si>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</si>
  <si>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</si>
  <si>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</si>
  <si>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</si>
  <si>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</si>
  <si>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</si>
  <si>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</si>
  <si>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</si>
  <si>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</si>
  <si>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</si>
  <si>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</si>
  <si>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</si>
  <si>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</si>
  <si>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</si>
  <si>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</si>
  <si>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</si>
  <si>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</si>
  <si>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</si>
  <si>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</si>
  <si>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</si>
  <si>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</si>
  <si>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</si>
  <si>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</si>
  <si>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</si>
  <si>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</si>
  <si>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</si>
  <si>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</si>
  <si>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</si>
  <si>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</si>
  <si>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</si>
  <si>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</si>
  <si>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</si>
  <si>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</si>
  <si>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</si>
  <si>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</si>
  <si>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</si>
  <si>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</si>
  <si>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</si>
  <si>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</si>
  <si>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</si>
  <si>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</si>
  <si>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</si>
  <si>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</si>
  <si>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</si>
  <si>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</si>
  <si>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</si>
  <si>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</si>
  <si>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</si>
  <si>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</si>
  <si>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</si>
  <si>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</si>
  <si>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</si>
  <si>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</si>
  <si>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</si>
  <si>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</si>
  <si>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</si>
  <si>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</si>
  <si>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</si>
  <si>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</si>
  <si>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</si>
  <si>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</si>
  <si>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</si>
  <si>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</si>
  <si>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</si>
  <si>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</si>
  <si>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</si>
  <si>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</si>
  <si>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</si>
  <si>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</si>
  <si>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</si>
  <si>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</si>
  <si>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</si>
  <si>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</si>
  <si>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</si>
  <si>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</si>
  <si>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</si>
  <si>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</si>
  <si>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</si>
  <si>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</si>
  <si>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</si>
  <si>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</si>
  <si>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</si>
  <si>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</si>
  <si>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</si>
  <si>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</si>
  <si>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</si>
  <si>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</si>
  <si>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</si>
  <si>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</si>
  <si>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</si>
  <si>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</si>
  <si>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</si>
  <si>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</si>
  <si>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</si>
  <si>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</si>
  <si>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</si>
  <si>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</si>
  <si>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</si>
  <si>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</si>
  <si>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</si>
  <si>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</si>
  <si>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</si>
  <si>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</si>
  <si>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</si>
  <si>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</si>
  <si>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</si>
  <si>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</si>
  <si>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</si>
  <si>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</si>
  <si>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</si>
  <si>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</si>
  <si>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</si>
  <si>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</si>
  <si>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</si>
  <si>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</si>
  <si>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</si>
  <si>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</si>
  <si>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</si>
  <si>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</si>
  <si>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</si>
  <si>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</si>
  <si>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</si>
  <si>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</si>
  <si>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</si>
  <si>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</si>
  <si>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</si>
  <si>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</si>
  <si>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</si>
  <si>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</si>
  <si>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</si>
  <si>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</si>
  <si>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</si>
  <si>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</si>
  <si>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</si>
  <si>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</si>
  <si>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</si>
  <si>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</si>
  <si>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</si>
  <si>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</si>
  <si>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</si>
  <si>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</si>
  <si>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</si>
  <si>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</si>
  <si>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</si>
  <si>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</si>
  <si>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</si>
  <si>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</si>
  <si>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</si>
  <si>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</si>
  <si>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</si>
  <si>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</si>
  <si>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</si>
  <si>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</si>
  <si>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</si>
  <si>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</si>
  <si>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</si>
  <si>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</si>
  <si>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</si>
  <si>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</si>
  <si>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</si>
  <si>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</si>
  <si>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</si>
  <si>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</si>
  <si>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</si>
  <si>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</si>
  <si>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</si>
  <si>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</si>
  <si>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</si>
  <si>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</si>
  <si>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</si>
  <si>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</si>
  <si>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</si>
  <si>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</si>
  <si>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</si>
  <si>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</si>
  <si>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</si>
  <si>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</si>
  <si>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</si>
  <si>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</si>
  <si>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</si>
  <si>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</si>
  <si>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</si>
  <si>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</si>
  <si>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</si>
  <si>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</si>
  <si>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</si>
  <si>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</si>
  <si>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</si>
  <si>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</si>
  <si>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</si>
  <si>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</si>
  <si>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</si>
  <si>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</si>
  <si>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</si>
  <si>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</si>
  <si>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</si>
  <si>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</si>
  <si>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</si>
  <si>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</si>
  <si>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</si>
  <si>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</si>
  <si>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</si>
  <si>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</si>
  <si>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</si>
  <si>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</si>
  <si>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</si>
  <si>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</si>
  <si>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</si>
  <si>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</si>
  <si>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</si>
  <si>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</si>
  <si>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</si>
  <si>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</si>
  <si>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</si>
  <si>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</si>
  <si>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</si>
  <si>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</si>
  <si>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</si>
  <si>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</si>
  <si>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</si>
  <si>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</si>
  <si>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</si>
  <si>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</si>
  <si>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</si>
  <si>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</si>
  <si>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</si>
  <si>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</si>
  <si>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</si>
  <si>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</si>
  <si>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</si>
  <si>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</si>
  <si>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</si>
  <si>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</si>
  <si>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</si>
  <si>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</si>
  <si>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</si>
  <si>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</si>
  <si>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</si>
  <si>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</si>
  <si>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</si>
  <si>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</si>
  <si>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</si>
  <si>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</si>
  <si>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</si>
  <si>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</si>
  <si>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</si>
  <si>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</si>
  <si>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</si>
  <si>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</si>
  <si>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</si>
  <si>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</si>
  <si>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</si>
  <si>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</si>
  <si>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</si>
  <si>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</si>
  <si>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</si>
  <si>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</si>
  <si>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</si>
  <si>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</si>
  <si>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</si>
  <si>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</si>
  <si>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</si>
  <si>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</si>
  <si>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</si>
  <si>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</si>
  <si>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</si>
  <si>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</si>
  <si>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</si>
  <si>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</si>
  <si>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</si>
  <si>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</si>
  <si>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</si>
  <si>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</si>
  <si>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</si>
  <si>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</si>
  <si>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</si>
  <si>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</si>
  <si>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</si>
  <si>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</si>
  <si>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</si>
  <si>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</si>
  <si>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</si>
  <si>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</si>
  <si>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</si>
  <si>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</si>
  <si>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</si>
  <si>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</si>
  <si>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</si>
  <si>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</si>
  <si>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</si>
  <si>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</si>
  <si>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</si>
  <si>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</si>
  <si>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</si>
  <si>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</si>
  <si>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</si>
  <si>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</si>
  <si>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</si>
  <si>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</si>
  <si>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</si>
  <si>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</si>
  <si>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</si>
  <si>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</si>
  <si>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</si>
  <si>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</si>
  <si>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</si>
  <si>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</si>
  <si>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</si>
  <si>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</si>
  <si>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</si>
  <si>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</si>
  <si>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</si>
  <si>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</si>
  <si>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</si>
  <si>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</si>
  <si>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</si>
  <si>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</si>
  <si>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</si>
  <si>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</si>
  <si>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</si>
  <si>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</si>
  <si>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</si>
  <si>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</si>
  <si>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</si>
  <si>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</si>
  <si>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</si>
  <si>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</si>
  <si>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</si>
  <si>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</si>
  <si>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</si>
  <si>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</si>
  <si>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</si>
  <si>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</si>
  <si>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</si>
  <si>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</si>
  <si>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</si>
  <si>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</si>
  <si>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</si>
  <si>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</si>
  <si>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</si>
  <si>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</si>
  <si>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</si>
  <si>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</si>
  <si>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</si>
  <si>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</si>
  <si>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</si>
  <si>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</si>
  <si>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</si>
  <si>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</si>
  <si>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</si>
  <si>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</si>
  <si>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</si>
  <si>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</si>
  <si>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</si>
  <si>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</si>
  <si>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</si>
  <si>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</si>
  <si>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</si>
  <si>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</si>
  <si>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</si>
  <si>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</si>
  <si>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</si>
  <si>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</si>
  <si>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</si>
  <si>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</si>
  <si>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</si>
  <si>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</si>
  <si>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</si>
  <si>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</si>
  <si>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</si>
  <si>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</si>
  <si>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</si>
  <si>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</si>
  <si>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</si>
  <si>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</si>
  <si>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</si>
  <si>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</si>
  <si>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</si>
  <si>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</si>
  <si>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</si>
  <si>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</si>
  <si>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</si>
  <si>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</si>
  <si>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</si>
  <si>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</si>
  <si>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</si>
  <si>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</si>
  <si>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</si>
  <si>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</si>
  <si>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</si>
  <si>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</si>
  <si>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</si>
  <si>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</si>
  <si>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</si>
  <si>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</si>
  <si>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</si>
  <si>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</si>
  <si>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</si>
  <si>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</si>
  <si>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</si>
  <si>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</si>
  <si>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</si>
  <si>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</si>
  <si>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</si>
  <si>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</si>
  <si>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</si>
  <si>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</si>
  <si>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</si>
  <si>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</si>
  <si>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</si>
  <si>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</si>
  <si>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</si>
  <si>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</si>
  <si>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</si>
  <si>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</si>
  <si>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</si>
  <si>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</si>
  <si>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</si>
  <si>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</si>
  <si>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</si>
  <si>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</si>
  <si>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</si>
  <si>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</si>
  <si>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</si>
  <si>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</si>
  <si>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</si>
  <si>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</si>
  <si>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</si>
  <si>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</si>
  <si>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</si>
  <si>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</si>
  <si>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</si>
  <si>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</si>
  <si>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</si>
  <si>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</si>
  <si>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</si>
  <si>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</si>
  <si>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</si>
  <si>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</si>
  <si>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</si>
  <si>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</si>
  <si>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</si>
  <si>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</si>
  <si>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</si>
  <si>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</si>
  <si>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</si>
  <si>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</si>
  <si>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</si>
  <si>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</si>
  <si>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</si>
  <si>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</si>
  <si>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</si>
  <si>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</si>
  <si>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</si>
  <si>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</si>
  <si>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</si>
  <si>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</si>
  <si>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</si>
  <si>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</si>
  <si>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</si>
  <si>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</si>
  <si>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</si>
  <si>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</si>
  <si>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</si>
  <si>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</si>
  <si>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</si>
  <si>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</si>
  <si>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</si>
  <si>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</si>
  <si>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</si>
  <si>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</si>
  <si>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</si>
  <si>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</si>
  <si>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</si>
  <si>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</si>
  <si>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</si>
  <si>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</si>
  <si>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</si>
  <si>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</si>
  <si>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</si>
  <si>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</si>
  <si>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</si>
  <si>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</si>
  <si>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</si>
  <si>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</si>
  <si>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</si>
  <si>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</si>
  <si>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</si>
  <si>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</si>
  <si>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</si>
  <si>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</si>
  <si>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</si>
  <si>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</si>
  <si>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</si>
  <si>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</si>
  <si>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</si>
  <si>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</si>
  <si>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</si>
  <si>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</si>
  <si>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</si>
  <si>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</si>
  <si>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</si>
  <si>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</si>
  <si>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</si>
  <si>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</si>
  <si>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</si>
  <si>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</si>
  <si>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</si>
  <si>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</si>
  <si>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</si>
  <si>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</si>
  <si>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</si>
  <si>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</si>
  <si>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</si>
  <si>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</si>
  <si>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</si>
  <si>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</si>
  <si>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</si>
  <si>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</si>
  <si>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</si>
  <si>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</si>
  <si>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</si>
  <si>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</si>
  <si>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</si>
  <si>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</si>
  <si>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</si>
  <si>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</si>
  <si>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</si>
  <si>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</si>
  <si>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</si>
  <si>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</si>
  <si>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</si>
  <si>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</si>
  <si>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</si>
  <si>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</si>
  <si>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</si>
  <si>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</si>
  <si>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</si>
  <si>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</si>
  <si>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</si>
  <si>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</si>
  <si>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</si>
  <si>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</si>
  <si>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</si>
  <si>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</si>
  <si>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</si>
  <si>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</si>
  <si>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</si>
  <si>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</si>
  <si>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</si>
  <si>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</si>
  <si>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</si>
  <si>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</si>
  <si>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</si>
  <si>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</si>
  <si>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</si>
  <si>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</si>
  <si>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</si>
  <si>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</si>
  <si>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</si>
  <si>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</si>
  <si>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</si>
  <si>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</si>
  <si>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</si>
  <si>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</si>
  <si>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</si>
  <si>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</si>
  <si>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</si>
  <si>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</si>
  <si>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</si>
  <si>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</si>
  <si>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</si>
  <si>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</si>
  <si>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</si>
  <si>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</si>
  <si>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</si>
  <si>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</si>
  <si>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</si>
  <si>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</si>
  <si>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</si>
  <si>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</si>
  <si>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</si>
  <si>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</si>
  <si>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</si>
  <si>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</si>
  <si>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</si>
  <si>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</si>
  <si>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</si>
  <si>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</si>
  <si>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</si>
  <si>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</si>
  <si>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</si>
  <si>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</si>
  <si>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</si>
  <si>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</si>
  <si>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</si>
  <si>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</si>
  <si>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</si>
  <si>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</si>
  <si>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</si>
  <si>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</si>
  <si>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</si>
  <si>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</si>
  <si>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</si>
  <si>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</si>
  <si>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</si>
  <si>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</si>
  <si>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</si>
  <si>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</si>
  <si>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</si>
  <si>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</si>
  <si>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</si>
  <si>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</si>
  <si>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</si>
  <si>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</si>
  <si>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</si>
  <si>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</si>
  <si>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</si>
  <si>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</si>
  <si>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</si>
  <si>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</si>
  <si>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</si>
  <si>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</si>
  <si>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</si>
  <si>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</si>
  <si>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</si>
  <si>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</si>
  <si>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</si>
  <si>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</si>
  <si>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</si>
  <si>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</si>
  <si>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</si>
  <si>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</si>
  <si>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</si>
  <si>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</si>
  <si>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</si>
  <si>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</si>
  <si>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</si>
  <si>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</si>
  <si>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</si>
  <si>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</si>
  <si>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</si>
  <si>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</si>
  <si>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</si>
  <si>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</si>
  <si>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</si>
  <si>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</si>
  <si>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</si>
  <si>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</si>
  <si>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</si>
  <si>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</si>
  <si>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</si>
  <si>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</si>
  <si>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</si>
  <si>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</si>
  <si>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</si>
  <si>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</si>
  <si>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</si>
  <si>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</si>
  <si>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</si>
  <si>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</si>
  <si>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</si>
  <si>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</si>
  <si>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</si>
  <si>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</si>
  <si>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</si>
  <si>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</si>
  <si>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</si>
  <si>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</si>
  <si>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</si>
  <si>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</si>
  <si>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</si>
  <si>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</si>
  <si>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</si>
  <si>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</si>
  <si>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</si>
  <si>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</si>
  <si>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</si>
  <si>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</si>
  <si>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</si>
  <si>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</si>
  <si>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</si>
  <si>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</si>
  <si>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</si>
  <si>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</si>
  <si>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</si>
  <si>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</si>
  <si>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</si>
  <si>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</si>
  <si>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</si>
  <si>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</si>
  <si>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</si>
  <si>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</si>
  <si>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</si>
  <si>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</si>
  <si>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</si>
  <si>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</si>
  <si>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</si>
  <si>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</si>
  <si>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</si>
  <si>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</si>
  <si>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</si>
  <si>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</si>
  <si>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</si>
  <si>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</si>
  <si>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</si>
  <si>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</si>
  <si>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</si>
  <si>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</si>
  <si>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</si>
  <si>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</si>
  <si>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</si>
  <si>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</si>
  <si>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</si>
  <si>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</si>
  <si>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</si>
  <si>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</si>
  <si>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</si>
  <si>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</si>
  <si>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</si>
  <si>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</si>
  <si>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</si>
  <si>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</si>
  <si>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</si>
  <si>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</si>
  <si>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</si>
  <si>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</si>
  <si>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</si>
  <si>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</si>
  <si>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</si>
  <si>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</si>
  <si>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</si>
  <si>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</si>
  <si>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</si>
  <si>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</si>
  <si>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</si>
  <si>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</si>
  <si>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</si>
  <si>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</si>
  <si>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</si>
  <si>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</si>
  <si>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</si>
  <si>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</si>
  <si>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</si>
  <si>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</si>
  <si>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</si>
  <si>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</si>
  <si>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</si>
  <si>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</si>
  <si>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</si>
  <si>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</si>
  <si>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</si>
  <si>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</si>
  <si>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</si>
  <si>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</si>
  <si>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</si>
  <si>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</si>
  <si>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</si>
  <si>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</si>
  <si>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</si>
  <si>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</si>
  <si>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</si>
  <si>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</si>
  <si>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</si>
  <si>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</si>
  <si>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</si>
  <si>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</si>
  <si>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</si>
  <si>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</si>
  <si>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</si>
  <si>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</si>
  <si>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</si>
  <si>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</si>
  <si>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</si>
  <si>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</si>
  <si>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</si>
  <si>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</si>
  <si>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</si>
  <si>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</si>
  <si>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</si>
  <si>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</si>
  <si>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</si>
  <si>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</si>
  <si>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</si>
  <si>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</si>
  <si>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</si>
  <si>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</si>
  <si>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</si>
  <si>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</si>
  <si>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</si>
  <si>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</si>
  <si>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</si>
  <si>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</si>
  <si>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</si>
  <si>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</si>
  <si>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</si>
  <si>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</si>
  <si>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</si>
  <si>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</si>
  <si>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</si>
  <si>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</si>
  <si>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</si>
  <si>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</si>
  <si>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</si>
  <si>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</si>
  <si>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</si>
  <si>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</si>
  <si>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</si>
  <si>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</si>
  <si>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</si>
  <si>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</si>
  <si>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</si>
  <si>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</si>
  <si>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</si>
  <si>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</si>
  <si>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</si>
  <si>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</si>
  <si>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</si>
  <si>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</si>
  <si>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</si>
  <si>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</si>
  <si>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</si>
  <si>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</si>
  <si>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</si>
  <si>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</si>
  <si>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</si>
  <si>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</si>
  <si>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</si>
  <si>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</si>
  <si>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</si>
  <si>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</si>
  <si>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</si>
  <si>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</si>
  <si>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</si>
  <si>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</si>
  <si>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</si>
  <si>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</si>
  <si>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</si>
  <si>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</si>
  <si>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</si>
  <si>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</si>
  <si>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</si>
  <si>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</si>
  <si>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</si>
  <si>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</si>
  <si>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</si>
  <si>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</si>
  <si>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</si>
  <si>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</si>
  <si>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</si>
  <si>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</si>
  <si>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</si>
  <si>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</si>
  <si>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</si>
  <si>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</si>
  <si>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</si>
  <si>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</si>
  <si>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</si>
  <si>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</si>
  <si>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</si>
  <si>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</si>
  <si>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</si>
  <si>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</si>
  <si>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</si>
  <si>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</si>
  <si>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</si>
  <si>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</si>
  <si>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</si>
  <si>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</si>
  <si>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</si>
  <si>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</si>
  <si>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</si>
  <si>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</si>
  <si>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</si>
  <si>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</si>
  <si>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</si>
  <si>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</si>
  <si>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</si>
  <si>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</si>
  <si>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</si>
  <si>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</si>
  <si>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</si>
  <si>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</si>
  <si>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</si>
  <si>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</si>
  <si>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</si>
  <si>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</si>
  <si>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</si>
  <si>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</si>
  <si>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</si>
  <si>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</si>
  <si>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</si>
  <si>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</si>
  <si>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</si>
  <si>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</si>
  <si>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</si>
  <si>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</si>
  <si>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</si>
  <si>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</si>
  <si>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</si>
  <si>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</si>
  <si>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</si>
  <si>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</si>
  <si>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</si>
  <si>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</si>
  <si>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</si>
  <si>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</si>
  <si>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</si>
  <si>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</si>
  <si>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</si>
  <si>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</si>
  <si>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</si>
  <si>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</si>
  <si>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</si>
  <si>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</si>
  <si>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</si>
  <si>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</si>
  <si>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</si>
  <si>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</si>
  <si>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</si>
  <si>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</si>
  <si>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</si>
  <si>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</si>
  <si>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</si>
  <si>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</si>
  <si>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</si>
  <si>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</si>
  <si>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</si>
  <si>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</si>
  <si>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</si>
  <si>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</si>
  <si>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</si>
  <si>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</si>
  <si>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</si>
  <si>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</si>
  <si>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</si>
  <si>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</si>
  <si>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</si>
  <si>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</si>
  <si>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</si>
  <si>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</si>
  <si>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</si>
  <si>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</si>
  <si>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</si>
  <si>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</si>
  <si>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</si>
  <si>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</si>
  <si>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</si>
  <si>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</si>
  <si>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</si>
  <si>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</si>
  <si>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</si>
  <si>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</si>
  <si>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</si>
  <si>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</si>
  <si>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</si>
  <si>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</si>
  <si>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</si>
  <si>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</si>
  <si>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</si>
  <si>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</si>
  <si>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</si>
  <si>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</si>
  <si>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</si>
  <si>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</si>
  <si>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</si>
  <si>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</si>
  <si>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</si>
  <si>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</si>
  <si>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</si>
  <si>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</si>
  <si>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</si>
  <si>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</si>
  <si>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</si>
  <si>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</si>
  <si>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</si>
  <si>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</si>
  <si>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</si>
  <si>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</si>
  <si>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</si>
  <si>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</si>
  <si>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</si>
  <si>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</si>
  <si>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</si>
  <si>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</si>
  <si>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</si>
  <si>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</si>
  <si>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</si>
  <si>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</si>
  <si>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</si>
  <si>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</si>
  <si>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</si>
  <si>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</si>
  <si>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</si>
  <si>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</si>
  <si>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</si>
  <si>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</si>
  <si>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</si>
  <si>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</si>
  <si>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</si>
  <si>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</si>
  <si>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</si>
  <si>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</si>
  <si>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</si>
  <si>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</si>
  <si>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</si>
  <si>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</si>
  <si>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</si>
  <si>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</si>
  <si>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</si>
  <si>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</si>
  <si>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</si>
  <si>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</si>
  <si>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</si>
  <si>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</si>
  <si>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</si>
  <si>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</si>
  <si>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</si>
  <si>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</si>
  <si>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</si>
  <si>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</si>
  <si>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</si>
  <si>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</si>
  <si>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</si>
  <si>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</si>
  <si>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</si>
  <si>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</si>
  <si>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</si>
  <si>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</si>
  <si>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</si>
  <si>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</si>
  <si>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</si>
  <si>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</si>
  <si>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</si>
  <si>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</si>
  <si>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</si>
  <si>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</si>
  <si>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</si>
  <si>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</si>
  <si>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</si>
  <si>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</si>
  <si>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</si>
  <si>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</si>
  <si>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</si>
  <si>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</si>
  <si>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</si>
  <si>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</si>
  <si>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</si>
  <si>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</si>
  <si>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</si>
  <si>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</si>
  <si>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</si>
  <si>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</si>
  <si>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</si>
  <si>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</si>
  <si>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</si>
  <si>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</si>
  <si>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</si>
  <si>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</si>
  <si>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</si>
  <si>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</si>
  <si>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</si>
  <si>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</si>
  <si>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</si>
  <si>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</si>
  <si>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</si>
  <si>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</si>
  <si>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</si>
  <si>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</si>
  <si>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</si>
  <si>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</si>
  <si>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</si>
  <si>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</si>
  <si>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</si>
  <si>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</si>
  <si>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</si>
  <si>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</si>
  <si>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</si>
  <si>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</si>
  <si>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</si>
  <si>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</si>
  <si>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</si>
  <si>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</si>
  <si>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</si>
  <si>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</si>
  <si>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</si>
  <si>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</si>
  <si>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</si>
  <si>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</si>
  <si>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</si>
  <si>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</si>
  <si>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</si>
  <si>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</si>
  <si>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</si>
  <si>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</si>
  <si>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</si>
  <si>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</si>
  <si>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</si>
  <si>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</si>
  <si>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</si>
  <si>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</si>
  <si>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</si>
  <si>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</si>
  <si>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</si>
  <si>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</si>
  <si>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</si>
  <si>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</si>
  <si>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</si>
  <si>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</si>
  <si>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</si>
  <si>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</si>
  <si>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</si>
  <si>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</si>
  <si>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</si>
  <si>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</si>
  <si>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</si>
  <si>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</si>
  <si>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</si>
  <si>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</si>
  <si>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</si>
  <si>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</si>
  <si>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</si>
  <si>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</si>
  <si>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</si>
  <si>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</si>
  <si>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</si>
  <si>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</si>
  <si>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</si>
  <si>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</si>
  <si>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</si>
  <si>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</si>
  <si>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</si>
  <si>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</si>
  <si>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</si>
  <si>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</si>
  <si>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</si>
  <si>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</si>
  <si>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</si>
  <si>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</si>
  <si>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</si>
  <si>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</si>
  <si>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</si>
  <si>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</si>
  <si>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</si>
  <si>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</si>
  <si>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</si>
  <si>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</si>
  <si>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</si>
  <si>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</si>
  <si>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</si>
  <si>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</si>
  <si>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</si>
  <si>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</si>
  <si>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</si>
  <si>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</si>
  <si>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</si>
  <si>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</si>
  <si>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</si>
  <si>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</si>
  <si>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</si>
  <si>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</si>
  <si>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</si>
  <si>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</si>
  <si>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</si>
  <si>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</si>
  <si>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</si>
  <si>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</si>
  <si>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</si>
  <si>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</si>
  <si>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</si>
  <si>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</si>
  <si>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</si>
  <si>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</si>
  <si>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</si>
  <si>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</si>
  <si>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</si>
  <si>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</si>
  <si>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</si>
  <si>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</si>
  <si>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</si>
  <si>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</si>
  <si>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</si>
  <si>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</si>
  <si>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</si>
  <si>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</si>
  <si>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</si>
  <si>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</si>
  <si>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</si>
  <si>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</si>
  <si>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</si>
  <si>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</si>
  <si>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</si>
  <si>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</si>
  <si>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</si>
  <si>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</si>
  <si>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</si>
  <si>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</si>
  <si>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</si>
  <si>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</si>
  <si>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</si>
  <si>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</si>
  <si>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</si>
  <si>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</si>
  <si>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</si>
  <si>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</si>
  <si>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</si>
  <si>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</si>
  <si>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</si>
  <si>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</si>
  <si>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</si>
  <si>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</si>
  <si>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</si>
  <si>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</si>
  <si>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</si>
  <si>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</si>
  <si>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</si>
  <si>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</si>
  <si>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</si>
  <si>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</si>
  <si>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</si>
  <si>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</si>
  <si>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</si>
  <si>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</si>
  <si>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</si>
  <si>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</si>
  <si>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</si>
  <si>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</si>
  <si>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</si>
  <si>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</si>
  <si>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</si>
  <si>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</si>
  <si>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</si>
  <si>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</si>
  <si>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</si>
  <si>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</si>
  <si>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</si>
  <si>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</si>
  <si>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</si>
  <si>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</si>
  <si>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</si>
  <si>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</si>
  <si>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</si>
  <si>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</si>
  <si>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</si>
  <si>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</si>
  <si>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</si>
  <si>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</si>
  <si>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</si>
  <si>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</si>
  <si>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</si>
  <si>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</si>
  <si>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</si>
  <si>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</si>
  <si>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</si>
  <si>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</si>
  <si>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</si>
  <si>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</si>
  <si>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</si>
  <si>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</si>
  <si>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</si>
  <si>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</si>
  <si>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</si>
  <si>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</si>
  <si>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</si>
  <si>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</si>
  <si>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</si>
  <si>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</si>
  <si>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</si>
  <si>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</si>
  <si>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</si>
  <si>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</si>
  <si>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</si>
  <si>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</si>
  <si>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</si>
  <si>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</si>
  <si>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</si>
  <si>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</si>
  <si>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</si>
  <si>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</si>
  <si>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</si>
  <si>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</si>
  <si>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</si>
  <si>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</si>
  <si>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</si>
  <si>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</si>
  <si>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</si>
  <si>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</si>
  <si>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</si>
  <si>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</si>
  <si>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</si>
  <si>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</si>
  <si>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</si>
  <si>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</si>
  <si>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</si>
  <si>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</si>
  <si>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</si>
  <si>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</si>
  <si>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</si>
  <si>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</si>
  <si>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</si>
  <si>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</si>
  <si>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</si>
  <si>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</si>
  <si>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</si>
  <si>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</si>
  <si>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</si>
  <si>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</si>
  <si>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</si>
  <si>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</si>
  <si>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</si>
  <si>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</si>
  <si>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</si>
  <si>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</si>
  <si>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</si>
  <si>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</si>
  <si>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</si>
  <si>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</si>
  <si>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</si>
  <si>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</si>
  <si>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</si>
  <si>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</si>
  <si>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</si>
  <si>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</si>
  <si>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</si>
  <si>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</si>
  <si>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</si>
  <si>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</si>
  <si>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</si>
  <si>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</si>
  <si>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</si>
  <si>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</si>
  <si>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</si>
  <si>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</si>
  <si>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</si>
  <si>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</si>
  <si>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</si>
  <si>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</si>
  <si>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</si>
  <si>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</si>
  <si>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</si>
  <si>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</si>
  <si>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</si>
  <si>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</si>
  <si>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</si>
  <si>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</si>
  <si>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</si>
  <si>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</si>
  <si>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</si>
  <si>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</si>
  <si>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</si>
  <si>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</si>
  <si>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</si>
  <si>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</si>
  <si>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</si>
  <si>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</si>
  <si>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</si>
  <si>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</si>
  <si>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</si>
  <si>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</si>
  <si>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</si>
  <si>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</si>
  <si>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</si>
  <si>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</si>
  <si>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</si>
  <si>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</si>
  <si>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</si>
  <si>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</si>
  <si>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</si>
  <si>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</si>
  <si>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</si>
  <si>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</si>
  <si>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</si>
  <si>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</si>
  <si>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</si>
  <si>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</si>
  <si>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</si>
  <si>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</si>
  <si>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</si>
  <si>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</si>
  <si>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</si>
  <si>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</si>
  <si>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</si>
  <si>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</si>
  <si>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</si>
  <si>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</si>
  <si>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</si>
  <si>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</si>
  <si>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</si>
  <si>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</si>
  <si>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</si>
  <si>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</si>
  <si>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</si>
  <si>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</si>
  <si>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</si>
  <si>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</si>
  <si>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</si>
  <si>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</si>
  <si>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</si>
  <si>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</si>
  <si>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</si>
  <si>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</si>
  <si>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</si>
  <si>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</si>
  <si>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</si>
  <si>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</si>
  <si>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</si>
  <si>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</si>
  <si>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</si>
  <si>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</si>
  <si>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</si>
  <si>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</si>
  <si>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</si>
  <si>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</si>
  <si>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</si>
  <si>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</si>
  <si>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</si>
  <si>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</si>
  <si>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</si>
  <si>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</si>
  <si>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</si>
  <si>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</si>
  <si>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</si>
  <si>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</si>
  <si>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</si>
  <si>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</si>
  <si>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</si>
  <si>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</si>
  <si>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</si>
  <si>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</si>
  <si>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</si>
  <si>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</si>
  <si>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</si>
  <si>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</si>
  <si>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</si>
  <si>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</si>
  <si>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</si>
  <si>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</si>
  <si>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</si>
  <si>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</si>
  <si>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</si>
  <si>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</si>
  <si>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</si>
  <si>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</si>
  <si>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</si>
  <si>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</si>
  <si>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</si>
  <si>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</si>
  <si>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</si>
  <si>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</si>
  <si>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</si>
  <si>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</si>
  <si>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</si>
  <si>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</si>
  <si>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</si>
  <si>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</si>
  <si>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</si>
  <si>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</si>
  <si>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</si>
  <si>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</si>
  <si>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</si>
  <si>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</si>
  <si>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</si>
  <si>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</si>
  <si>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</si>
  <si>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</si>
  <si>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</si>
  <si>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</si>
  <si>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</si>
  <si>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</si>
  <si>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</si>
  <si>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</si>
  <si>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</si>
  <si>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</si>
  <si>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</si>
  <si>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</si>
  <si>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</si>
  <si>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</si>
  <si>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</si>
  <si>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</si>
  <si>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</si>
  <si>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</si>
  <si>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</si>
  <si>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</si>
  <si>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</si>
  <si>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</si>
  <si>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</si>
  <si>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</si>
  <si>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</si>
  <si>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</si>
  <si>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</si>
  <si>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</si>
  <si>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</si>
  <si>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</si>
  <si>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</si>
  <si>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</si>
  <si>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</si>
  <si>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</si>
  <si>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</si>
  <si>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</si>
  <si>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</si>
  <si>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</si>
  <si>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</si>
  <si>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</si>
  <si>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</si>
  <si>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</si>
  <si>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</si>
  <si>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</si>
  <si>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</si>
  <si>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</si>
  <si>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</si>
  <si>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</si>
  <si>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</si>
  <si>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</si>
  <si>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</si>
  <si>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</si>
  <si>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</si>
  <si>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</si>
  <si>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</si>
  <si>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</si>
  <si>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</si>
  <si>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</si>
  <si>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</si>
  <si>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</si>
  <si>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</si>
  <si>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</si>
  <si>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</si>
  <si>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</si>
  <si>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</si>
  <si>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</si>
  <si>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</si>
  <si>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</si>
  <si>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</si>
  <si>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</si>
  <si>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</si>
  <si>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</si>
  <si>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</si>
  <si>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</si>
  <si>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</si>
  <si>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</si>
  <si>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</si>
  <si>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</si>
  <si>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</si>
  <si>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</si>
  <si>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</si>
  <si>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</si>
  <si>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</si>
  <si>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</si>
  <si>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</si>
  <si>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</si>
  <si>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</si>
  <si>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</si>
  <si>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</si>
  <si>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</si>
  <si>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</si>
  <si>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</si>
  <si>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</si>
  <si>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</si>
  <si>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</si>
  <si>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</si>
  <si>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</si>
  <si>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</si>
  <si>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</si>
  <si>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</si>
  <si>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</si>
  <si>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</si>
  <si>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</si>
  <si>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</si>
  <si>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</si>
  <si>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</si>
  <si>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</si>
  <si>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</si>
  <si>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</si>
  <si>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</si>
  <si>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</si>
  <si>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</si>
  <si>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</si>
  <si>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</si>
  <si>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</si>
  <si>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</si>
  <si>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</si>
  <si>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</si>
  <si>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</si>
  <si>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</si>
  <si>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</si>
  <si>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</si>
  <si>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</si>
  <si>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</si>
  <si>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</si>
  <si>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</si>
  <si>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</si>
  <si>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</si>
  <si>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</si>
  <si>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</si>
  <si>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</si>
  <si>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</si>
  <si>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</si>
  <si>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</si>
  <si>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</si>
  <si>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</si>
  <si>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</si>
  <si>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</si>
  <si>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</si>
  <si>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</si>
  <si>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</si>
  <si>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</si>
  <si>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</si>
  <si>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</si>
  <si>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</si>
  <si>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</si>
  <si>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</si>
  <si>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</si>
  <si>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</si>
  <si>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</si>
  <si>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</si>
  <si>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</si>
  <si>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</si>
  <si>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</si>
  <si>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</si>
  <si>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</si>
  <si>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</si>
  <si>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</si>
  <si>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</si>
  <si>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</si>
  <si>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</si>
  <si>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</si>
  <si>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</si>
  <si>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</si>
  <si>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</si>
  <si>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</si>
  <si>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</si>
  <si>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</si>
  <si>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</si>
  <si>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</si>
  <si>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</si>
  <si>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</si>
  <si>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</si>
  <si>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</si>
  <si>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</si>
  <si>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</si>
  <si>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</si>
  <si>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</si>
  <si>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</si>
  <si>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</si>
  <si>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</si>
  <si>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</si>
  <si>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</si>
  <si>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</si>
  <si>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</si>
  <si>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</si>
  <si>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</si>
  <si>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</si>
  <si>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</si>
  <si>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</si>
  <si>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</si>
  <si>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</si>
  <si>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</si>
  <si>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</si>
  <si>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</si>
  <si>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</si>
  <si>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</si>
  <si>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</si>
  <si>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</si>
  <si>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</si>
  <si>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</si>
  <si>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</si>
  <si>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</si>
  <si>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</si>
  <si>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</si>
  <si>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</si>
  <si>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</si>
  <si>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</si>
  <si>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</si>
  <si>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</si>
  <si>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</si>
  <si>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</si>
  <si>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</si>
  <si>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</si>
  <si>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</si>
  <si>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</si>
  <si>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</si>
  <si>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</si>
  <si>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</si>
  <si>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</si>
  <si>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</si>
  <si>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</si>
  <si>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</si>
  <si>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</si>
  <si>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</si>
  <si>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</si>
  <si>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</si>
  <si>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</si>
  <si>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</si>
  <si>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</si>
  <si>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</si>
  <si>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</si>
  <si>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</si>
  <si>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</si>
  <si>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</si>
  <si>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</si>
  <si>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</si>
  <si>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</si>
  <si>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</si>
  <si>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</si>
  <si>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</si>
  <si>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</si>
  <si>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</si>
  <si>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</si>
  <si>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</si>
  <si>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</si>
  <si>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</si>
  <si>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</si>
  <si>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</si>
  <si>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</si>
  <si>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</si>
  <si>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</si>
  <si>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</si>
  <si>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</si>
  <si>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</si>
  <si>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</si>
  <si>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</si>
  <si>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</si>
  <si>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</si>
  <si>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</si>
  <si>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</si>
  <si>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</si>
  <si>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</si>
  <si>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</si>
  <si>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</si>
  <si>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</si>
  <si>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</si>
  <si>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</si>
  <si>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</si>
  <si>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</si>
  <si>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</si>
  <si>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</si>
  <si>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</si>
  <si>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</si>
  <si>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</si>
  <si>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</si>
  <si>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</si>
  <si>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</si>
  <si>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</si>
  <si>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</si>
  <si>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</si>
  <si>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</si>
  <si>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</si>
  <si>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</si>
  <si>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</si>
  <si>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</si>
  <si>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</si>
  <si>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</si>
  <si>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</si>
  <si>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</si>
  <si>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</si>
  <si>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</si>
  <si>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</si>
  <si>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</si>
  <si>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</si>
  <si>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</si>
  <si>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</si>
  <si>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</si>
  <si>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</si>
  <si>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</si>
  <si>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</si>
  <si>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</si>
  <si>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</si>
  <si>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</si>
  <si>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</si>
  <si>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</si>
  <si>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</si>
  <si>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</si>
  <si>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</si>
  <si>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</si>
  <si>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</si>
  <si>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</si>
  <si>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</si>
  <si>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</si>
  <si>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</si>
  <si>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</si>
  <si>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</si>
  <si>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</si>
  <si>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</si>
  <si>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</si>
  <si>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</si>
  <si>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</si>
  <si>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</si>
  <si>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</si>
  <si>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</si>
  <si>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</si>
  <si>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</si>
  <si>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</si>
  <si>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</si>
  <si>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</si>
  <si>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</si>
  <si>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</si>
  <si>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</si>
  <si>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</si>
  <si>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</si>
  <si>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</si>
  <si>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</si>
  <si>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</si>
  <si>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</si>
  <si>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</si>
  <si>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</si>
  <si>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</si>
  <si>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</si>
  <si>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</si>
  <si>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</si>
  <si>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</si>
  <si>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</si>
  <si>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</si>
  <si>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</si>
  <si>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</si>
  <si>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</si>
  <si>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</si>
  <si>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</si>
  <si>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</si>
  <si>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</si>
  <si>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</si>
  <si>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</si>
  <si>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</si>
  <si>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</si>
  <si>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</si>
  <si>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</si>
  <si>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</si>
  <si>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</si>
  <si>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</si>
  <si>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</si>
  <si>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</si>
  <si>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</si>
  <si>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</si>
  <si>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</si>
  <si>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</si>
  <si>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</si>
  <si>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</si>
  <si>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</si>
  <si>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</si>
  <si>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</si>
  <si>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</si>
  <si>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</si>
  <si>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</si>
  <si>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</si>
  <si>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</si>
  <si>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</si>
  <si>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</si>
  <si>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</si>
  <si>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</si>
  <si>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</si>
  <si>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</si>
  <si>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</si>
  <si>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</si>
  <si>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</si>
  <si>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</si>
  <si>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</si>
  <si>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</si>
  <si>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</si>
  <si>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</si>
  <si>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</si>
  <si>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</si>
  <si>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</si>
  <si>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</si>
  <si>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</si>
  <si>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</si>
  <si>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</si>
  <si>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</si>
  <si>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</si>
  <si>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</si>
  <si>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</si>
  <si>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</si>
  <si>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</si>
  <si>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</si>
  <si>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</si>
  <si>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</si>
  <si>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</si>
  <si>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</si>
  <si>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</si>
  <si>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</si>
  <si>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</si>
  <si>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</si>
  <si>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</si>
  <si>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</si>
  <si>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</si>
  <si>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</si>
  <si>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</si>
  <si>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</si>
  <si>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</si>
  <si>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</si>
  <si>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</si>
  <si>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</si>
  <si>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</si>
  <si>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</si>
  <si>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</si>
  <si>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</si>
  <si>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</si>
  <si>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</si>
  <si>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</si>
  <si>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</si>
  <si>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</si>
  <si>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</si>
  <si>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</si>
  <si>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</si>
  <si>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</si>
  <si>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</si>
  <si>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</si>
  <si>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</si>
  <si>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</si>
  <si>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</si>
  <si>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</si>
  <si>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</si>
  <si>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</si>
  <si>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</si>
  <si>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</si>
  <si>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</si>
  <si>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</si>
  <si>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</si>
  <si>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</si>
  <si>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</si>
  <si>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</si>
  <si>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</si>
  <si>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</si>
  <si>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</si>
  <si>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</si>
  <si>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</si>
  <si>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</si>
  <si>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</si>
  <si>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</si>
  <si>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</si>
  <si>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</si>
  <si>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</si>
  <si>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</si>
  <si>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</si>
  <si>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</si>
  <si>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</si>
  <si>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</si>
  <si>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</si>
  <si>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</si>
  <si>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</si>
  <si>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</si>
  <si>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</si>
  <si>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</si>
  <si>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</si>
  <si>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</si>
  <si>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</si>
  <si>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</si>
  <si>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</si>
  <si>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</si>
  <si>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</si>
  <si>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</si>
  <si>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</si>
  <si>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</si>
  <si>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</si>
  <si>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</si>
  <si>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</si>
  <si>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</si>
  <si>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</si>
  <si>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</si>
  <si>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</si>
  <si>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</si>
  <si>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</si>
  <si>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</si>
  <si>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</si>
  <si>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</si>
  <si>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</si>
  <si>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</si>
  <si>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</si>
  <si>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</si>
  <si>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</si>
  <si>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</si>
  <si>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</si>
  <si>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</si>
  <si>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</si>
  <si>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</si>
  <si>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</si>
  <si>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</si>
  <si>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</si>
  <si>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</si>
  <si>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</si>
  <si>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</si>
  <si>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</si>
  <si>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</si>
  <si>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</si>
  <si>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</si>
  <si>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</si>
  <si>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</si>
  <si>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</si>
  <si>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</si>
  <si>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</si>
  <si>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</si>
  <si>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</si>
  <si>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</si>
  <si>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</si>
  <si>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</si>
  <si>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</si>
  <si>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</si>
  <si>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</si>
  <si>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</si>
  <si>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</si>
  <si>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</si>
  <si>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</si>
  <si>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</si>
  <si>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</si>
  <si>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</si>
  <si>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</si>
  <si>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</si>
  <si>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</si>
  <si>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</si>
  <si>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</si>
  <si>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</si>
  <si>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</si>
  <si>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</si>
  <si>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</si>
  <si>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</si>
  <si>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</si>
  <si>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</si>
  <si>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</si>
  <si>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</si>
  <si>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</si>
  <si>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</si>
  <si>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</si>
  <si>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</si>
  <si>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</si>
  <si>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</si>
  <si>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</si>
  <si>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</si>
  <si>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</si>
  <si>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</si>
  <si>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</si>
  <si>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</si>
  <si>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</si>
  <si>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</si>
  <si>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</si>
  <si>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</si>
  <si>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</si>
  <si>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</si>
  <si>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</si>
  <si>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</si>
  <si>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</si>
  <si>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</si>
  <si>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</si>
  <si>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</si>
  <si>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</si>
  <si>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</si>
  <si>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</si>
  <si>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</si>
  <si>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</si>
  <si>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</si>
  <si>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</si>
  <si>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</si>
  <si>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</si>
  <si>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</si>
  <si>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</si>
  <si>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</si>
  <si>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</si>
  <si>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</si>
  <si>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</si>
  <si>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</si>
  <si>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</si>
  <si>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</si>
  <si>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</si>
  <si>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</si>
  <si>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</si>
  <si>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</si>
  <si>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</si>
  <si>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</si>
  <si>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</si>
  <si>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</si>
  <si>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</si>
  <si>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</si>
  <si>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</si>
  <si>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</si>
  <si>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</si>
  <si>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</si>
  <si>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</si>
  <si>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</si>
  <si>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</si>
  <si>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</si>
  <si>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</si>
  <si>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</si>
  <si>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</si>
  <si>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</si>
  <si>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</si>
  <si>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</si>
  <si>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</si>
  <si>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</si>
  <si>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</si>
  <si>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</si>
  <si>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</si>
  <si>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</si>
  <si>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</si>
  <si>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</si>
  <si>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</si>
  <si>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</si>
  <si>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</si>
  <si>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</si>
  <si>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</si>
  <si>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</si>
  <si>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</si>
  <si>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</si>
  <si>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</si>
  <si>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</si>
  <si>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</si>
  <si>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</si>
  <si>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</si>
  <si>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</si>
  <si>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</si>
  <si>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</si>
  <si>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</si>
  <si>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</si>
  <si>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</si>
  <si>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</si>
  <si>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</si>
  <si>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</si>
  <si>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</si>
  <si>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</si>
  <si>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</si>
  <si>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</si>
  <si>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</si>
  <si>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</si>
  <si>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</si>
  <si>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</si>
  <si>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</si>
  <si>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</si>
  <si>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</si>
  <si>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</si>
  <si>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</si>
  <si>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</si>
  <si>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</si>
  <si>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</si>
  <si>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</si>
  <si>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</si>
  <si>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</si>
  <si>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</si>
  <si>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</si>
  <si>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</si>
  <si>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</si>
  <si>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</si>
  <si>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</si>
  <si>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</si>
  <si>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</si>
  <si>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</si>
  <si>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</si>
  <si>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</si>
  <si>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</si>
  <si>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</si>
  <si>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</si>
  <si>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</si>
  <si>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</si>
  <si>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</si>
  <si>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</si>
  <si>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</si>
  <si>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</si>
  <si>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</si>
  <si>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</si>
  <si>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</si>
  <si>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</si>
  <si>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</si>
  <si>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</si>
  <si>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</si>
  <si>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</si>
  <si>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</si>
  <si>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</si>
  <si>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</si>
  <si>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</si>
  <si>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</si>
  <si>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</si>
  <si>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</si>
  <si>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</si>
  <si>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</si>
  <si>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</si>
  <si>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</si>
  <si>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</si>
  <si>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</si>
  <si>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</si>
  <si>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</si>
  <si>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</si>
  <si>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</si>
  <si>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</si>
  <si>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</si>
  <si>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</si>
  <si>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</si>
  <si>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</si>
  <si>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</si>
  <si>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</si>
  <si>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</si>
  <si>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</si>
  <si>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</si>
  <si>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</si>
  <si>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</si>
  <si>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</si>
  <si>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</si>
  <si>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</si>
  <si>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</si>
  <si>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</si>
  <si>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</si>
  <si>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</si>
  <si>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</si>
  <si>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</si>
  <si>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</si>
  <si>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</si>
  <si>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</si>
  <si>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</si>
  <si>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</si>
  <si>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</si>
  <si>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</si>
  <si>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</si>
  <si>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</si>
  <si>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</si>
  <si>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</si>
  <si>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</si>
  <si>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</si>
  <si>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</si>
  <si>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</si>
  <si>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</si>
  <si>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</si>
  <si>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</si>
  <si>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</si>
  <si>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</si>
  <si>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</si>
  <si>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</si>
  <si>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</si>
  <si>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</si>
  <si>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</si>
  <si>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</si>
  <si>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</si>
  <si>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</si>
  <si>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</si>
  <si>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</si>
  <si>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</si>
  <si>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</si>
  <si>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</si>
  <si>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</si>
  <si>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</si>
  <si>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</si>
  <si>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</si>
  <si>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</si>
  <si>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</si>
  <si>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</si>
  <si>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</si>
  <si>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</si>
  <si>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</si>
  <si>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</si>
  <si>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</si>
  <si>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</si>
  <si>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</si>
  <si>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</si>
  <si>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</si>
  <si>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</si>
  <si>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</si>
  <si>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</si>
  <si>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</si>
  <si>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</si>
  <si>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</si>
  <si>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</si>
  <si>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</si>
  <si>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</si>
  <si>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</si>
  <si>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</si>
  <si>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</si>
  <si>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</si>
  <si>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</si>
  <si>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</si>
  <si>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</si>
  <si>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</si>
  <si>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</si>
  <si>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</si>
  <si>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</si>
  <si>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</si>
  <si>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</si>
  <si>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</si>
  <si>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</si>
  <si>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</si>
  <si>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</si>
  <si>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</si>
  <si>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</si>
  <si>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</si>
  <si>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</si>
  <si>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</si>
  <si>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</si>
  <si>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</si>
  <si>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</si>
  <si>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</si>
  <si>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</si>
  <si>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</si>
  <si>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</si>
  <si>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</si>
  <si>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</si>
  <si>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</si>
  <si>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</si>
  <si>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</si>
  <si>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</si>
  <si>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</si>
  <si>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</si>
  <si>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</si>
  <si>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</si>
  <si>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</si>
  <si>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</si>
  <si>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</si>
  <si>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</si>
  <si>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</si>
  <si>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</si>
  <si>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</si>
  <si>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</si>
  <si>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</si>
  <si>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</si>
  <si>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</si>
  <si>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</si>
  <si>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</si>
  <si>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</si>
  <si>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</si>
  <si>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</si>
  <si>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</si>
  <si>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</si>
  <si>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</si>
  <si>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</si>
  <si>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</si>
  <si>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</si>
  <si>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</si>
  <si>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</si>
  <si>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</si>
  <si>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</si>
  <si>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</si>
  <si>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</si>
  <si>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</si>
  <si>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</si>
  <si>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</si>
  <si>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</si>
  <si>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</si>
  <si>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</si>
  <si>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</si>
  <si>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</si>
  <si>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</si>
  <si>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</si>
  <si>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</si>
  <si>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</si>
  <si>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</si>
  <si>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</si>
  <si>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</si>
  <si>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</si>
  <si>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</si>
  <si>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</si>
  <si>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</si>
  <si>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</si>
  <si>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</si>
  <si>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</si>
  <si>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</si>
  <si>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</si>
  <si>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</si>
  <si>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</si>
  <si>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</si>
  <si>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</si>
  <si>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</si>
  <si>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</si>
  <si>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</si>
  <si>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</si>
  <si>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</si>
  <si>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</si>
  <si>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</si>
  <si>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</si>
  <si>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</si>
  <si>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</si>
  <si>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</si>
  <si>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</si>
  <si>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</si>
  <si>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</si>
  <si>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</si>
  <si>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</si>
  <si>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</si>
  <si>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</si>
  <si>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</si>
  <si>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</si>
  <si>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</si>
  <si>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</si>
  <si>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</si>
  <si>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</si>
  <si>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</si>
  <si>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</si>
  <si>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</si>
  <si>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</si>
  <si>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</si>
  <si>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</si>
  <si>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</si>
  <si>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</si>
  <si>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</si>
  <si>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</si>
  <si>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</si>
  <si>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</si>
  <si>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</si>
  <si>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</si>
  <si>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</si>
  <si>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</si>
  <si>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</si>
  <si>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</si>
  <si>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</si>
  <si>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</si>
  <si>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</si>
  <si>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</si>
  <si>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</si>
  <si>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</si>
  <si>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</si>
  <si>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</si>
  <si>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</si>
  <si>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</si>
  <si>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</si>
  <si>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</si>
  <si>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</si>
  <si>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</si>
  <si>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</si>
  <si>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</si>
  <si>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</si>
  <si>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</si>
  <si>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</si>
  <si>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</si>
  <si>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</si>
  <si>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</si>
  <si>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</si>
  <si>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</si>
  <si>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</si>
  <si>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</si>
  <si>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</si>
  <si>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</si>
  <si>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</si>
  <si>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</si>
  <si>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</si>
  <si>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</si>
  <si>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</si>
  <si>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</si>
  <si>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</si>
  <si>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</si>
  <si>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</si>
  <si>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</si>
  <si>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</si>
  <si>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</si>
  <si>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</si>
  <si>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</si>
  <si>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</si>
  <si>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</si>
  <si>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</si>
  <si>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</si>
  <si>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</si>
  <si>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</si>
  <si>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</si>
  <si>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</si>
  <si>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</si>
  <si>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</si>
  <si>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</si>
  <si>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</si>
  <si>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</si>
  <si>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</si>
  <si>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</si>
  <si>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</si>
  <si>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</si>
  <si>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</si>
  <si>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</si>
  <si>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</si>
  <si>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</si>
  <si>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</si>
  <si>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</si>
  <si>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</si>
  <si>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</si>
  <si>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</si>
  <si>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</si>
  <si>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</si>
  <si>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</si>
  <si>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</si>
  <si>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</si>
  <si>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</si>
  <si>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</si>
  <si>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</si>
  <si>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</si>
  <si>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</si>
  <si>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</si>
  <si>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</si>
  <si>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</si>
  <si>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</si>
  <si>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</si>
  <si>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</si>
  <si>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</si>
  <si>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</si>
  <si>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</si>
  <si>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</si>
  <si>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</si>
  <si>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</si>
  <si>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</si>
  <si>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</si>
  <si>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</si>
  <si>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</si>
  <si>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</si>
  <si>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</si>
  <si>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</si>
  <si>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</si>
  <si>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</si>
  <si>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</si>
  <si>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</si>
  <si>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</si>
  <si>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</si>
  <si>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</si>
  <si>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</si>
  <si>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</si>
  <si>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</si>
  <si>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</si>
  <si>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</si>
  <si>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</si>
  <si>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</si>
  <si>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</si>
  <si>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</si>
  <si>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</si>
  <si>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</si>
  <si>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</si>
  <si>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</si>
  <si>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</si>
  <si>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</si>
  <si>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</si>
  <si>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</si>
  <si>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</si>
  <si>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</si>
  <si>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</si>
  <si>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</si>
  <si>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</si>
  <si>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</si>
  <si>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</si>
  <si>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</si>
  <si>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</si>
  <si>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</si>
  <si>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</si>
  <si>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</si>
  <si>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</si>
  <si>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</si>
  <si>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</si>
  <si>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</si>
  <si>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</si>
  <si>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</si>
  <si>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</si>
  <si>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</si>
  <si>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</si>
  <si>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</si>
  <si>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</si>
  <si>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</si>
  <si>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</si>
  <si>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</si>
  <si>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</si>
  <si>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</si>
  <si>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</si>
  <si>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</si>
  <si>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</si>
  <si>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</si>
  <si>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</si>
  <si>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</si>
  <si>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</si>
  <si>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</si>
  <si>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</si>
  <si>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</si>
  <si>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</si>
  <si>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</si>
  <si>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</si>
  <si>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</si>
  <si>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</si>
  <si>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</si>
  <si>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</si>
  <si>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</si>
  <si>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</si>
  <si>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</si>
  <si>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</si>
  <si>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</si>
  <si>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</si>
  <si>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</si>
  <si>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</si>
  <si>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</si>
  <si>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</si>
  <si>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</si>
  <si>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</si>
  <si>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</si>
  <si>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</si>
  <si>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</si>
  <si>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</si>
  <si>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</si>
  <si>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</si>
  <si>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</si>
  <si>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</si>
  <si>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</si>
  <si>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</si>
  <si>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</si>
  <si>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</si>
  <si>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</si>
  <si>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</si>
  <si>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</si>
  <si>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</si>
  <si>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</si>
  <si>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</si>
  <si>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</si>
  <si>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</si>
  <si>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</si>
  <si>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</si>
  <si>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</si>
  <si>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</si>
  <si>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</si>
  <si>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</si>
  <si>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</si>
  <si>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</si>
  <si>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</si>
  <si>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</si>
  <si>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</si>
  <si>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</si>
  <si>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</si>
  <si>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</si>
  <si>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</si>
  <si>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</si>
  <si>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</si>
  <si>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</si>
  <si>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</si>
  <si>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</si>
  <si>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</si>
  <si>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</si>
  <si>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</si>
  <si>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</si>
  <si>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</si>
  <si>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</si>
  <si>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</si>
  <si>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</si>
  <si>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</si>
  <si>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</si>
  <si>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</si>
  <si>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</si>
  <si>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</si>
  <si>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</si>
  <si>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</si>
  <si>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</si>
  <si>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</si>
  <si>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</si>
  <si>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</si>
  <si>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</si>
  <si>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</si>
  <si>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</si>
  <si>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</si>
  <si>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</si>
  <si>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</si>
  <si>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</si>
  <si>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</si>
  <si>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</si>
  <si>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</si>
  <si>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</si>
  <si>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</si>
  <si>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</si>
  <si>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</si>
  <si>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</si>
  <si>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</si>
  <si>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</si>
  <si>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</si>
  <si>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</si>
  <si>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</si>
  <si>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</si>
  <si>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</si>
  <si>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</si>
  <si>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</si>
  <si>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</si>
  <si>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</si>
  <si>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</si>
  <si>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</si>
  <si>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</si>
  <si>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</si>
  <si>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</si>
  <si>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</si>
  <si>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</si>
  <si>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</si>
  <si>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</si>
  <si>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</si>
  <si>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</si>
  <si>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</si>
  <si>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</si>
  <si>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</si>
  <si>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</si>
  <si>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</si>
  <si>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</si>
  <si>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</si>
  <si>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</si>
  <si>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</si>
  <si>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</si>
  <si>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</si>
  <si>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</si>
  <si>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</si>
  <si>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</si>
  <si>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</si>
  <si>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</si>
  <si>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</si>
  <si>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</si>
  <si>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</si>
  <si>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</si>
  <si>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</si>
  <si>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</si>
  <si>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</si>
  <si>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</si>
  <si>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</si>
  <si>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</si>
  <si>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</si>
  <si>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</si>
  <si>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</si>
  <si>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</si>
  <si>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</si>
  <si>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</si>
  <si>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</si>
  <si>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</si>
  <si>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</si>
  <si>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</si>
  <si>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</si>
  <si>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</si>
  <si>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</si>
  <si>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</si>
  <si>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</si>
  <si>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</si>
  <si>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</si>
  <si>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</si>
  <si>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</si>
  <si>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</si>
  <si>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</si>
  <si>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</si>
  <si>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</si>
  <si>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</si>
  <si>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</si>
  <si>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</si>
  <si>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</si>
  <si>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</si>
  <si>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</si>
  <si>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</si>
  <si>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</si>
  <si>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</si>
  <si>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</si>
  <si>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</si>
  <si>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</si>
  <si>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</si>
  <si>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</si>
  <si>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</si>
  <si>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</si>
  <si>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</si>
  <si>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</si>
  <si>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</si>
  <si>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</si>
  <si>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</si>
  <si>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</si>
  <si>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</si>
  <si>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</si>
  <si>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</si>
  <si>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</si>
  <si>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</si>
  <si>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</si>
  <si>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</si>
  <si>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</si>
  <si>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</si>
  <si>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</si>
  <si>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</si>
  <si>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</si>
  <si>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</si>
  <si>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</si>
  <si>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</si>
  <si>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</si>
  <si>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</si>
  <si>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</si>
  <si>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</si>
  <si>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</si>
  <si>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</si>
  <si>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</si>
  <si>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</si>
  <si>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</si>
  <si>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</si>
  <si>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</si>
  <si>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</si>
  <si>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</si>
  <si>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</si>
  <si>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</si>
  <si>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</si>
  <si>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</si>
  <si>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</si>
  <si>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</si>
  <si>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</si>
  <si>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</si>
  <si>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</si>
  <si>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</si>
  <si>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</si>
  <si>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</si>
  <si>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</si>
  <si>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</si>
  <si>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</si>
  <si>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</si>
  <si>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</si>
  <si>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</si>
  <si>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</si>
  <si>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</si>
  <si>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</si>
  <si>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</si>
  <si>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</si>
  <si>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</si>
  <si>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</si>
  <si>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</si>
  <si>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</si>
  <si>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</si>
  <si>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</si>
  <si>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</si>
  <si>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</si>
  <si>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</si>
  <si>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</si>
  <si>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</si>
  <si>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</si>
  <si>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</si>
  <si>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</si>
  <si>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</si>
  <si>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</si>
  <si>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</si>
  <si>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</si>
  <si>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</si>
  <si>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</si>
  <si>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</si>
  <si>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</si>
  <si>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</si>
  <si>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</si>
  <si>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</si>
  <si>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</si>
  <si>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</si>
  <si>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</si>
  <si>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</si>
  <si>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</si>
  <si>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</si>
  <si>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</si>
  <si>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</si>
  <si>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</si>
  <si>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</si>
  <si>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</si>
  <si>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</si>
  <si>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</si>
  <si>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</si>
  <si>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</si>
  <si>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</si>
  <si>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</si>
  <si>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</si>
  <si>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</si>
  <si>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</si>
  <si>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</si>
  <si>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</si>
  <si>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</si>
  <si>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</si>
  <si>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</si>
  <si>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</si>
  <si>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</si>
  <si>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</si>
  <si>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</si>
  <si>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</si>
  <si>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</si>
  <si>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</si>
  <si>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</si>
  <si>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</si>
  <si>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</si>
  <si>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</si>
  <si>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</si>
  <si>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</si>
  <si>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</si>
  <si>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</si>
  <si>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</si>
  <si>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</si>
  <si>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</si>
  <si>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</si>
  <si>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</si>
  <si>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</si>
  <si>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</si>
  <si>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</si>
  <si>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</si>
  <si>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</si>
  <si>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</si>
  <si>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</si>
  <si>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</si>
  <si>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</si>
  <si>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</si>
  <si>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</si>
  <si>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</si>
  <si>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</si>
  <si>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</si>
  <si>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</si>
  <si>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</si>
  <si>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</si>
  <si>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</si>
  <si>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</si>
  <si>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</si>
  <si>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</si>
  <si>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</si>
  <si>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</si>
  <si>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</si>
  <si>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</si>
  <si>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</si>
  <si>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</si>
  <si>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</si>
  <si>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</si>
  <si>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</si>
  <si>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</si>
  <si>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</si>
  <si>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</si>
  <si>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</si>
  <si>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</si>
  <si>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</si>
  <si>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</si>
  <si>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</si>
  <si>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</si>
  <si>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</si>
  <si>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</si>
  <si>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</si>
  <si>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</si>
  <si>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</si>
  <si>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</si>
  <si>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</si>
  <si>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</si>
  <si>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</si>
  <si>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</si>
  <si>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</si>
  <si>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</si>
  <si>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</si>
  <si>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</si>
  <si>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</si>
  <si>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</si>
  <si>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</si>
  <si>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</si>
  <si>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</si>
  <si>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</si>
  <si>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</si>
  <si>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</si>
  <si>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</si>
  <si>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</si>
  <si>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</si>
  <si>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</si>
  <si>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</si>
  <si>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</si>
  <si>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</si>
  <si>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</si>
  <si>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</si>
  <si>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</si>
  <si>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</si>
  <si>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</si>
  <si>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</si>
  <si>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</si>
  <si>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</si>
  <si>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</si>
  <si>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</si>
  <si>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</si>
  <si>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</si>
  <si>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</si>
  <si>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</si>
  <si>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</si>
  <si>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</si>
  <si>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</si>
  <si>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</si>
  <si>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</si>
  <si>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</si>
  <si>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</si>
  <si>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</si>
  <si>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</si>
  <si>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</si>
  <si>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</si>
  <si>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</si>
  <si>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</si>
  <si>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</si>
  <si>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</si>
  <si>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</si>
  <si>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</si>
  <si>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</si>
  <si>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</si>
  <si>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</si>
  <si>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</si>
  <si>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</si>
  <si>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</si>
  <si>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</si>
  <si>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</si>
  <si>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</si>
  <si>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</si>
  <si>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</si>
  <si>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</si>
  <si>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</si>
  <si>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</si>
  <si>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</si>
  <si>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</si>
  <si>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</si>
  <si>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</si>
  <si>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</si>
  <si>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</si>
  <si>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</si>
  <si>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</si>
  <si>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</si>
  <si>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</si>
  <si>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</si>
  <si>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</si>
  <si>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</si>
  <si>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</si>
  <si>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</si>
  <si>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</si>
  <si>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</si>
  <si>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</si>
  <si>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</si>
  <si>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</si>
  <si>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</si>
  <si>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</si>
  <si>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</si>
  <si>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</si>
  <si>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</si>
  <si>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</si>
  <si>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</si>
  <si>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</si>
  <si>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</si>
  <si>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</si>
  <si>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</si>
  <si>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</si>
  <si>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</si>
  <si>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</si>
  <si>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</si>
  <si>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</si>
  <si>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</si>
  <si>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</si>
  <si>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</si>
  <si>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</si>
  <si>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</si>
  <si>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</si>
  <si>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</si>
  <si>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</si>
  <si>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</si>
  <si>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</si>
  <si>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</si>
  <si>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</si>
  <si>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</si>
  <si>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</si>
  <si>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</si>
  <si>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</si>
  <si>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</si>
  <si>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</si>
  <si>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</si>
  <si>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</si>
  <si>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</si>
  <si>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</si>
  <si>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</si>
  <si>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</si>
  <si>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</si>
  <si>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</si>
  <si>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</si>
  <si>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</si>
  <si>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</si>
  <si>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</si>
  <si>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</si>
  <si>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</si>
  <si>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</si>
  <si>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</si>
  <si>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</si>
  <si>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</si>
  <si>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</si>
  <si>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</si>
  <si>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</si>
  <si>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</si>
  <si>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</si>
  <si>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</si>
  <si>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</si>
  <si>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</si>
  <si>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</si>
  <si>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</si>
  <si>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</si>
  <si>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</si>
  <si>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</si>
  <si>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</si>
  <si>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</si>
  <si>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</si>
  <si>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</si>
  <si>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</si>
  <si>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</si>
  <si>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</si>
  <si>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</si>
  <si>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</si>
  <si>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</si>
  <si>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</si>
  <si>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</si>
  <si>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</si>
  <si>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</si>
  <si>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</si>
  <si>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</si>
  <si>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</si>
  <si>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</si>
  <si>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</si>
  <si>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</si>
  <si>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</si>
  <si>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</si>
  <si>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</si>
  <si>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</si>
  <si>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</si>
  <si>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</si>
  <si>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</si>
  <si>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</si>
  <si>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</si>
  <si>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</si>
  <si>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</si>
  <si>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</si>
  <si>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</si>
  <si>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</si>
  <si>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</si>
  <si>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</si>
  <si>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</si>
  <si>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</si>
  <si>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</si>
  <si>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</si>
  <si>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</si>
  <si>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</si>
  <si>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</si>
  <si>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</si>
  <si>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</si>
  <si>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</si>
  <si>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</si>
  <si>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</si>
  <si>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</si>
  <si>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</si>
  <si>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</si>
  <si>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</si>
  <si>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</si>
  <si>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</si>
  <si>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</si>
  <si>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</si>
  <si>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</si>
  <si>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</si>
  <si>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</si>
  <si>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</si>
  <si>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</si>
  <si>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</si>
  <si>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</si>
  <si>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</si>
  <si>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</si>
  <si>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</si>
  <si>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</si>
  <si>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</si>
  <si>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</si>
  <si>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</si>
  <si>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</si>
  <si>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</si>
  <si>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</si>
  <si>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</si>
  <si>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</si>
  <si>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</si>
  <si>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</si>
  <si>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</si>
  <si>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</si>
  <si>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</si>
  <si>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</si>
  <si>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</si>
  <si>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</si>
  <si>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</si>
  <si>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</si>
  <si>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</si>
  <si>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</si>
  <si>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</si>
  <si>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</si>
  <si>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</si>
  <si>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</si>
  <si>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</si>
  <si>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</si>
  <si>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</si>
  <si>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</si>
  <si>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</si>
  <si>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</si>
  <si>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</si>
  <si>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</si>
  <si>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</si>
  <si>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</si>
  <si>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</si>
  <si>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</si>
  <si>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</si>
  <si>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</si>
  <si>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</si>
  <si>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</si>
  <si>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</si>
  <si>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</si>
  <si>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</si>
  <si>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</si>
  <si>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</si>
  <si>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</si>
  <si>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</si>
  <si>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</si>
  <si>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</si>
  <si>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</si>
  <si>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</si>
  <si>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</si>
  <si>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</si>
  <si>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</si>
  <si>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</si>
  <si>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</si>
  <si>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</si>
  <si>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</si>
  <si>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</si>
  <si>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</si>
  <si>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</si>
  <si>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</si>
  <si>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</si>
  <si>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</si>
  <si>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</si>
  <si>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</si>
  <si>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</si>
  <si>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</si>
  <si>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</si>
  <si>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</si>
  <si>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</si>
  <si>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</si>
  <si>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</si>
  <si>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</si>
  <si>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</si>
  <si>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</si>
  <si>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</si>
  <si>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</si>
  <si>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</si>
  <si>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</si>
  <si>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</si>
  <si>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</si>
  <si>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</si>
  <si>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</si>
  <si>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</si>
  <si>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</si>
  <si>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</si>
  <si>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</si>
  <si>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</si>
  <si>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</si>
  <si>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</si>
  <si>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</si>
  <si>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</si>
  <si>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</si>
  <si>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</si>
  <si>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</si>
  <si>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</si>
  <si>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</si>
  <si>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</si>
  <si>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</si>
  <si>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</si>
  <si>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</si>
  <si>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</si>
  <si>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</si>
  <si>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</si>
  <si>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</si>
  <si>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</si>
  <si>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</si>
  <si>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</si>
  <si>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</si>
  <si>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</si>
  <si>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</si>
  <si>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</si>
  <si>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</si>
  <si>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</si>
  <si>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</si>
  <si>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</si>
  <si>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</si>
  <si>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</si>
  <si>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</si>
  <si>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</si>
  <si>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</si>
  <si>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</si>
  <si>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</si>
  <si>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</si>
  <si>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</si>
  <si>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</si>
  <si>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</si>
  <si>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</si>
  <si>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</si>
  <si>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</si>
  <si>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</si>
  <si>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</si>
  <si>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</si>
  <si>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</si>
  <si>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</si>
  <si>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</si>
  <si>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</si>
  <si>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</si>
  <si>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</si>
  <si>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</si>
  <si>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</si>
  <si>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</si>
  <si>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</si>
  <si>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</si>
  <si>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</si>
  <si>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</si>
  <si>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</si>
  <si>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</si>
  <si>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</si>
  <si>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</si>
  <si>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</si>
  <si>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</si>
  <si>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</si>
  <si>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</si>
  <si>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</si>
  <si>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</si>
  <si>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</si>
  <si>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</si>
  <si>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</si>
  <si>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</si>
  <si>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</si>
  <si>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</si>
  <si>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</si>
  <si>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</si>
  <si>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</si>
  <si>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</si>
  <si>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</si>
  <si>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</si>
  <si>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</si>
  <si>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</si>
  <si>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</si>
  <si>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</si>
  <si>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</si>
  <si>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</si>
  <si>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</si>
  <si>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</si>
  <si>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</si>
  <si>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</si>
  <si>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</si>
  <si>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</si>
  <si>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</si>
  <si>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</si>
  <si>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</si>
  <si>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</si>
  <si>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</si>
  <si>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</si>
  <si>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</si>
  <si>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</si>
  <si>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</si>
  <si>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</si>
  <si>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</si>
  <si>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</si>
  <si>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</si>
  <si>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</si>
  <si>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</si>
  <si>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</si>
  <si>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</si>
  <si>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</si>
  <si>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</si>
  <si>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</si>
  <si>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</si>
  <si>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</si>
  <si>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</si>
  <si>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</si>
  <si>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</si>
  <si>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</si>
  <si>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</si>
  <si>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</si>
  <si>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</si>
  <si>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</si>
  <si>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</si>
  <si>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</si>
  <si>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</si>
  <si>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</si>
  <si>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</si>
  <si>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</si>
  <si>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</si>
  <si>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</si>
  <si>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</si>
  <si>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</si>
  <si>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</si>
  <si>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</si>
  <si>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</si>
  <si>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</si>
  <si>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</si>
  <si>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</si>
  <si>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</si>
  <si>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</si>
  <si>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</si>
  <si>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</si>
  <si>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</si>
  <si>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</si>
  <si>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</si>
  <si>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</si>
  <si>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</si>
  <si>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</si>
  <si>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</si>
  <si>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</si>
  <si>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</si>
  <si>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</si>
  <si>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</si>
  <si>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</si>
  <si>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</si>
  <si>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</si>
  <si>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</si>
  <si>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</si>
  <si>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</si>
  <si>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</si>
  <si>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</si>
  <si>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</si>
  <si>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</si>
  <si>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</si>
  <si>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</si>
  <si>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</si>
  <si>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</si>
  <si>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</si>
  <si>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</si>
  <si>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</si>
  <si>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</si>
  <si>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</si>
  <si>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</si>
  <si>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</si>
  <si>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</si>
  <si>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</si>
  <si>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</si>
  <si>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</si>
  <si>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</si>
  <si>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</si>
  <si>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</si>
  <si>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</si>
  <si>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</si>
  <si>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</si>
  <si>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</si>
  <si>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</si>
  <si>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</si>
  <si>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</si>
  <si>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</si>
  <si>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</si>
  <si>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</si>
  <si>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</si>
  <si>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</si>
  <si>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</si>
  <si>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</si>
  <si>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</si>
  <si>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</si>
  <si>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</si>
  <si>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</si>
  <si>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</si>
  <si>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</si>
  <si>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</si>
  <si>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</si>
  <si>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</si>
  <si>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</si>
  <si>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</si>
  <si>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</si>
  <si>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</si>
  <si>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</si>
  <si>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</si>
  <si>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</si>
  <si>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</si>
  <si>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</si>
  <si>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</si>
  <si>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</si>
  <si>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</si>
  <si>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</si>
  <si>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</si>
  <si>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</si>
  <si>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</si>
  <si>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</si>
  <si>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</si>
  <si>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</si>
  <si>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</si>
  <si>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</si>
  <si>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</si>
  <si>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</si>
  <si>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</si>
  <si>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</si>
  <si>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</si>
  <si>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</si>
  <si>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</si>
  <si>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</si>
  <si>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</si>
  <si>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</si>
  <si>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</si>
  <si>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</si>
  <si>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</si>
  <si>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</si>
  <si>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</si>
  <si>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</si>
  <si>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</si>
  <si>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</si>
  <si>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</si>
  <si>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</si>
  <si>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</si>
  <si>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</si>
  <si>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</si>
  <si>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</si>
  <si>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</si>
  <si>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</si>
  <si>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</si>
  <si>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</si>
  <si>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</si>
  <si>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</si>
  <si>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</si>
  <si>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</si>
  <si>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</si>
  <si>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</si>
  <si>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</si>
  <si>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</si>
  <si>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</si>
  <si>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</si>
  <si>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</si>
  <si>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</si>
  <si>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</si>
  <si>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</si>
  <si>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</si>
  <si>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</si>
  <si>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</si>
  <si>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</si>
  <si>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</si>
  <si>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</si>
  <si>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</si>
  <si>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</si>
  <si>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</si>
  <si>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</si>
  <si>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</si>
  <si>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</si>
  <si>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</si>
  <si>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</si>
  <si>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</si>
  <si>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</si>
  <si>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</si>
  <si>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</si>
  <si>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</si>
  <si>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</si>
  <si>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</si>
  <si>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</si>
  <si>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</si>
  <si>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</si>
  <si>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</si>
  <si>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</si>
  <si>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</si>
  <si>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</si>
  <si>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</si>
  <si>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</si>
  <si>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</si>
  <si>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</si>
  <si>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</si>
  <si>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</si>
  <si>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</si>
  <si>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</si>
  <si>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</si>
  <si>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</si>
  <si>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</si>
  <si>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</si>
  <si>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</si>
  <si>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</si>
  <si>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</si>
  <si>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</si>
  <si>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</si>
  <si>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</si>
  <si>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</si>
  <si>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</si>
  <si>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</si>
  <si>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</si>
  <si>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</si>
  <si>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</si>
  <si>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</si>
  <si>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</si>
  <si>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</si>
  <si>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</si>
  <si>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</si>
  <si>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</si>
  <si>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</si>
  <si>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</si>
  <si>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</si>
  <si>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</si>
  <si>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</si>
  <si>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</si>
  <si>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</si>
  <si>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</si>
  <si>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</si>
  <si>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</si>
  <si>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</si>
  <si>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</si>
  <si>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</si>
  <si>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</si>
  <si>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</si>
  <si>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</si>
  <si>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</si>
  <si>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</si>
  <si>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</si>
  <si>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</si>
  <si>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</si>
  <si>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</si>
  <si>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</si>
  <si>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</si>
  <si>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</si>
  <si>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</si>
  <si>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</si>
  <si>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</si>
  <si>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</si>
  <si>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</si>
  <si>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</si>
  <si>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</si>
  <si>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</si>
  <si>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</si>
  <si>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</si>
  <si>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</si>
  <si>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</si>
  <si>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</si>
  <si>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</si>
  <si>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</si>
  <si>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</si>
  <si>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</si>
  <si>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</si>
  <si>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</si>
  <si>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</si>
  <si>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</si>
  <si>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</si>
  <si>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</si>
  <si>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</si>
  <si>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</si>
  <si>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</si>
  <si>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</si>
  <si>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</si>
  <si>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</si>
  <si>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</si>
  <si>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</si>
  <si>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</si>
  <si>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</si>
  <si>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</si>
  <si>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</si>
  <si>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</si>
  <si>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</si>
  <si>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</si>
  <si>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</si>
  <si>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</si>
  <si>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</si>
  <si>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</si>
  <si>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</si>
  <si>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</si>
  <si>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</si>
  <si>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</si>
  <si>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</si>
  <si>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</si>
  <si>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</si>
  <si>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</si>
  <si>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</si>
  <si>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</si>
  <si>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</si>
  <si>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</si>
  <si>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</si>
  <si>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</si>
  <si>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</si>
  <si>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</si>
  <si>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</si>
  <si>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</si>
  <si>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</si>
  <si>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</si>
  <si>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</si>
  <si>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</si>
  <si>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</si>
  <si>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</si>
  <si>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</si>
  <si>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</si>
  <si>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</si>
  <si>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</si>
  <si>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</si>
  <si>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</si>
  <si>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</si>
  <si>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</si>
  <si>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</si>
  <si>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</si>
  <si>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</si>
  <si>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</si>
  <si>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</si>
  <si>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</si>
  <si>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</si>
  <si>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</si>
  <si>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</si>
  <si>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</si>
  <si>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</si>
  <si>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</si>
  <si>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</si>
  <si>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</si>
  <si>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</si>
  <si>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</si>
  <si>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</si>
  <si>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</si>
  <si>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</si>
  <si>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</si>
  <si>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</si>
  <si>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</si>
  <si>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</si>
  <si>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</si>
  <si>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</si>
  <si>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</si>
  <si>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</si>
  <si>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</si>
  <si>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</si>
  <si>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</si>
  <si>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</si>
  <si>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</si>
  <si>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</si>
  <si>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</si>
  <si>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</si>
  <si>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</si>
  <si>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</si>
  <si>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</si>
  <si>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</si>
  <si>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</si>
  <si>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</si>
  <si>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</si>
  <si>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</si>
  <si>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</si>
  <si>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</si>
  <si>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</si>
  <si>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</si>
  <si>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</si>
  <si>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</si>
  <si>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</si>
  <si>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</si>
  <si>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</si>
  <si>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</si>
  <si>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</si>
  <si>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</si>
  <si>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</si>
  <si>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</si>
  <si>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</si>
  <si>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</si>
  <si>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</si>
  <si>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</si>
  <si>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</si>
  <si>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</si>
  <si>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</si>
  <si>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</si>
  <si>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</si>
  <si>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</si>
  <si>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</si>
  <si>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</si>
  <si>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</si>
  <si>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</si>
  <si>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</si>
  <si>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</si>
  <si>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</si>
  <si>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</si>
  <si>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</si>
  <si>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</si>
  <si>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</si>
  <si>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</si>
  <si>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</si>
  <si>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</si>
  <si>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</si>
  <si>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</si>
  <si>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</si>
  <si>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</si>
  <si>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</si>
  <si>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</si>
  <si>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</si>
  <si>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</si>
  <si>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</si>
  <si>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</si>
  <si>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</si>
  <si>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</si>
  <si>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</si>
  <si>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</si>
  <si>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</si>
  <si>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</si>
  <si>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</si>
  <si>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</si>
  <si>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</si>
  <si>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</si>
  <si>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</si>
  <si>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</si>
  <si>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</si>
  <si>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</si>
  <si>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</si>
  <si>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</si>
  <si>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</si>
  <si>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</si>
  <si>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</si>
  <si>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</si>
  <si>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</si>
  <si>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</si>
  <si>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</si>
  <si>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</si>
  <si>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</si>
  <si>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</si>
  <si>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</si>
  <si>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</si>
  <si>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</si>
  <si>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</si>
  <si>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</si>
  <si>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</si>
  <si>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</si>
  <si>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</si>
  <si>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</si>
  <si>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</si>
  <si>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</si>
  <si>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</si>
  <si>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</si>
  <si>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</si>
  <si>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</si>
  <si>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</si>
  <si>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</si>
  <si>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</si>
  <si>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</si>
  <si>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</si>
  <si>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</si>
  <si>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</si>
  <si>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</si>
  <si>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</si>
  <si>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</si>
  <si>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</si>
  <si>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</si>
  <si>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</si>
  <si>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</si>
  <si>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</si>
  <si>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</si>
  <si>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</si>
  <si>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</si>
  <si>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</si>
  <si>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</si>
  <si>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</si>
  <si>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</si>
  <si>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</si>
  <si>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</si>
  <si>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</si>
  <si>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</si>
  <si>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</si>
  <si>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</si>
  <si>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</si>
  <si>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</si>
  <si>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</si>
  <si>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</si>
  <si>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</si>
  <si>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</si>
  <si>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</si>
  <si>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</si>
  <si>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</si>
  <si>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</si>
  <si>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</si>
  <si>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</si>
  <si>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</si>
  <si>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</si>
  <si>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</si>
  <si>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</si>
  <si>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</si>
  <si>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</si>
  <si>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</si>
  <si>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</si>
  <si>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</si>
  <si>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</si>
  <si>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</si>
  <si>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</si>
  <si>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</si>
  <si>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</si>
  <si>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</si>
  <si>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</si>
  <si>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</si>
  <si>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</si>
  <si>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</si>
  <si>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</si>
  <si>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</si>
  <si>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</si>
  <si>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</si>
  <si>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</si>
  <si>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</si>
  <si>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</si>
  <si>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</si>
  <si>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</si>
  <si>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</si>
  <si>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</si>
  <si>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</si>
  <si>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</si>
  <si>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</si>
  <si>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</si>
  <si>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</si>
  <si>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</si>
  <si>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</si>
  <si>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</si>
  <si>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</si>
  <si>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</si>
  <si>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</si>
  <si>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</si>
  <si>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</si>
  <si>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</si>
  <si>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</si>
  <si>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</si>
  <si>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</si>
  <si>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</si>
  <si>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</si>
  <si>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</si>
  <si>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</si>
  <si>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</si>
  <si>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</si>
  <si>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</si>
  <si>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</si>
  <si>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</si>
  <si>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</si>
  <si>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</si>
  <si>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</si>
  <si>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</si>
  <si>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</si>
  <si>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</si>
  <si>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</si>
  <si>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</si>
  <si>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</si>
  <si>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</si>
  <si>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</si>
  <si>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</si>
  <si>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</si>
  <si>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</si>
  <si>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</si>
  <si>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</si>
  <si>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</si>
  <si>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</si>
  <si>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</si>
  <si>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</si>
  <si>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</si>
  <si>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</si>
  <si>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</si>
  <si>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</si>
  <si>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</si>
  <si>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</si>
  <si>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</si>
  <si>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</si>
  <si>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</si>
  <si>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</si>
  <si>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</si>
  <si>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</si>
  <si>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</si>
  <si>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</si>
  <si>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</si>
  <si>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</si>
  <si>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</si>
  <si>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</si>
  <si>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</si>
  <si>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</si>
  <si>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</si>
  <si>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</si>
  <si>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</si>
  <si>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</si>
  <si>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</si>
  <si>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</si>
  <si>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</si>
  <si>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</si>
  <si>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</si>
  <si>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</si>
  <si>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</si>
  <si>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</si>
  <si>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</si>
  <si>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</si>
  <si>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</si>
  <si>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</si>
  <si>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</si>
  <si>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</si>
  <si>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</si>
  <si>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</si>
  <si>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</si>
  <si>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</si>
  <si>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</si>
  <si>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</si>
  <si>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</si>
  <si>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</si>
  <si>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</si>
  <si>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</si>
  <si>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</si>
  <si>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</si>
  <si>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</si>
  <si>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</si>
  <si>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</si>
  <si>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</si>
  <si>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</si>
  <si>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</si>
  <si>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</si>
  <si>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</si>
  <si>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</si>
  <si>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</si>
  <si>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</si>
  <si>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</si>
  <si>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</si>
  <si>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</si>
  <si>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</si>
  <si>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</si>
  <si>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</si>
  <si>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</si>
  <si>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</si>
  <si>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</si>
  <si>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</si>
  <si>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</si>
  <si>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</si>
  <si>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</si>
  <si>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</si>
  <si>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</si>
  <si>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</si>
  <si>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</si>
  <si>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</si>
  <si>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</si>
  <si>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</si>
  <si>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</si>
  <si>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</si>
  <si>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</si>
  <si>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</si>
  <si>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</si>
  <si>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</si>
  <si>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</si>
  <si>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</si>
  <si>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</si>
  <si>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</si>
  <si>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</si>
  <si>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</si>
  <si>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</si>
  <si>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</si>
  <si>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</si>
  <si>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</si>
  <si>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</si>
  <si>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</si>
  <si>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</si>
  <si>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</si>
  <si>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</si>
  <si>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</si>
  <si>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</si>
  <si>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</si>
  <si>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</si>
  <si>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</si>
  <si>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</si>
  <si>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</si>
  <si>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</si>
  <si>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</si>
  <si>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</si>
  <si>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</si>
  <si>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</si>
  <si>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</si>
  <si>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</si>
  <si>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</si>
  <si>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</si>
  <si>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</si>
  <si>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</si>
  <si>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</si>
  <si>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</si>
  <si>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</si>
  <si>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</si>
  <si>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</si>
  <si>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</si>
  <si>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</si>
  <si>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</si>
  <si>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</si>
  <si>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</si>
  <si>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</si>
  <si>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</si>
  <si>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</si>
  <si>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</si>
  <si>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</si>
  <si>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</si>
  <si>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</si>
  <si>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</si>
  <si>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</si>
  <si>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</si>
  <si>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</si>
  <si>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</si>
  <si>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</si>
  <si>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</si>
  <si>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</si>
  <si>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</si>
  <si>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</si>
  <si>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</si>
  <si>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</si>
  <si>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</si>
  <si>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</si>
  <si>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</si>
  <si>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</si>
  <si>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</si>
  <si>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</si>
  <si>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</si>
  <si>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</si>
  <si>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</si>
  <si>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</si>
  <si>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</si>
  <si>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</si>
  <si>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</si>
  <si>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</si>
  <si>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</si>
  <si>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</si>
  <si>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</si>
  <si>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</si>
  <si>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</si>
  <si>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</si>
  <si>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</si>
  <si>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</si>
  <si>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</si>
  <si>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</si>
  <si>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</si>
  <si>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</si>
  <si>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</si>
  <si>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</si>
  <si>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</si>
  <si>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</si>
  <si>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</si>
  <si>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</si>
  <si>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</si>
  <si>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</si>
  <si>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</si>
  <si>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</si>
  <si>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</si>
  <si>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</si>
  <si>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</si>
  <si>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</si>
  <si>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</si>
  <si>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</si>
  <si>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</si>
  <si>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</si>
  <si>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</si>
  <si>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</si>
  <si>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</si>
  <si>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</si>
  <si>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</si>
  <si>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</si>
  <si>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</si>
  <si>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</si>
  <si>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</si>
  <si>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</si>
  <si>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</si>
  <si>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</si>
  <si>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</si>
  <si>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</si>
  <si>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</si>
  <si>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</si>
  <si>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</si>
  <si>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</si>
  <si>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</si>
  <si>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</si>
  <si>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</si>
  <si>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</si>
  <si>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</si>
  <si>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</si>
  <si>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</si>
  <si>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</si>
  <si>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</si>
  <si>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</si>
  <si>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</si>
  <si>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</si>
  <si>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</si>
  <si>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</si>
  <si>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</si>
  <si>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</si>
  <si>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</si>
  <si>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</si>
  <si>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</si>
  <si>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</si>
  <si>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</si>
  <si>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</si>
  <si>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</si>
  <si>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</si>
  <si>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</si>
  <si>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</si>
  <si>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</si>
  <si>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</si>
  <si>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</si>
  <si>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</si>
  <si>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</si>
  <si>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</si>
  <si>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</si>
  <si>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</si>
  <si>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</si>
  <si>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</si>
  <si>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</si>
  <si>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</si>
  <si>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</si>
  <si>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</si>
  <si>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</si>
  <si>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</si>
  <si>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</si>
  <si>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</si>
  <si>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</si>
  <si>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</si>
  <si>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</si>
  <si>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</si>
  <si>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</si>
  <si>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</si>
  <si>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</si>
  <si>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</si>
  <si>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</si>
  <si>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</si>
  <si>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</si>
  <si>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</si>
  <si>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</si>
  <si>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</si>
  <si>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</si>
  <si>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</si>
  <si>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</si>
  <si>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</si>
  <si>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</si>
  <si>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</si>
  <si>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</si>
  <si>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</si>
  <si>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</si>
  <si>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</si>
  <si>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</si>
  <si>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</si>
  <si>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</si>
  <si>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</si>
  <si>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</si>
  <si>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</si>
  <si>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</si>
  <si>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</si>
  <si>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</si>
  <si>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</si>
  <si>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</si>
  <si>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</si>
  <si>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</si>
  <si>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</si>
  <si>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</si>
  <si>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</si>
  <si>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</si>
  <si>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</si>
  <si>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</si>
  <si>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</si>
  <si>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</si>
  <si>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</si>
  <si>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</si>
  <si>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</si>
  <si>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</si>
  <si>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</si>
  <si>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</si>
  <si>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</si>
  <si>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</si>
  <si>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</si>
  <si>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</si>
  <si>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</si>
  <si>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</si>
  <si>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</si>
  <si>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</si>
  <si>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</si>
  <si>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</si>
  <si>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</si>
  <si>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</si>
  <si>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</si>
  <si>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</si>
  <si>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</si>
  <si>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</si>
  <si>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</si>
  <si>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</si>
  <si>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</si>
  <si>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</si>
  <si>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</si>
  <si>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</si>
  <si>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</si>
  <si>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</si>
  <si>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</si>
  <si>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</si>
  <si>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</si>
  <si>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</si>
  <si>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</si>
  <si>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</si>
  <si>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</si>
  <si>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</si>
  <si>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</si>
  <si>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</si>
  <si>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</si>
  <si>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</si>
  <si>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</si>
  <si>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</si>
  <si>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</si>
  <si>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</si>
  <si>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</si>
  <si>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</si>
  <si>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</si>
  <si>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</si>
  <si>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</si>
  <si>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</si>
  <si>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</si>
  <si>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</si>
  <si>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</si>
  <si>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</si>
  <si>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</si>
  <si>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</si>
  <si>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</si>
  <si>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</si>
  <si>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</si>
  <si>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</si>
  <si>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</si>
  <si>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</si>
  <si>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</si>
  <si>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</si>
  <si>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</si>
  <si>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</si>
  <si>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</si>
  <si>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</si>
  <si>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</si>
  <si>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</si>
  <si>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</si>
  <si>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</si>
  <si>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</si>
  <si>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</si>
  <si>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</si>
  <si>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</si>
  <si>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</si>
  <si>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</si>
  <si>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</si>
  <si>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</si>
  <si>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</si>
  <si>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</si>
  <si>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</si>
  <si>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</si>
  <si>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</si>
  <si>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</si>
  <si>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</si>
  <si>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</si>
  <si>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</si>
  <si>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</si>
  <si>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</si>
  <si>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</si>
  <si>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</si>
  <si>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</si>
  <si>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</si>
  <si>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</si>
  <si>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</si>
  <si>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</si>
  <si>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</si>
  <si>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</si>
  <si>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</si>
  <si>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</si>
  <si>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</si>
  <si>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</si>
  <si>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</si>
  <si>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</si>
  <si>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</si>
  <si>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</si>
  <si>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</si>
  <si>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</si>
  <si>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</si>
  <si>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</si>
  <si>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</si>
  <si>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</si>
  <si>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</si>
  <si>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</si>
  <si>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</si>
  <si>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</si>
  <si>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</si>
  <si>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</si>
  <si>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</si>
  <si>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</si>
  <si>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</si>
  <si>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</si>
  <si>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</si>
  <si>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</si>
  <si>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</si>
  <si>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</si>
  <si>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</si>
  <si>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</si>
  <si>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</si>
  <si>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</si>
  <si>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</si>
  <si>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</si>
  <si>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</si>
  <si>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</si>
  <si>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</si>
  <si>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</si>
  <si>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</si>
  <si>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</si>
  <si>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</si>
  <si>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</si>
  <si>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</si>
  <si>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</si>
  <si>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</si>
  <si>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</si>
  <si>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</si>
  <si>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</si>
  <si>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</si>
  <si>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</si>
  <si>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</si>
  <si>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</si>
  <si>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</si>
  <si>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</si>
  <si>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</si>
  <si>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</si>
  <si>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</si>
  <si>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</si>
  <si>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</si>
  <si>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</si>
  <si>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</si>
  <si>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</si>
  <si>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</si>
  <si>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</si>
  <si>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</si>
  <si>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</si>
  <si>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</si>
  <si>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</si>
  <si>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</si>
  <si>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</si>
  <si>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</si>
  <si>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</si>
  <si>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</si>
  <si>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</si>
  <si>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</si>
  <si>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</si>
  <si>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</si>
  <si>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</si>
  <si>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</si>
  <si>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</si>
  <si>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</si>
  <si>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</si>
  <si>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</si>
  <si>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</si>
  <si>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</si>
  <si>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</si>
  <si>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</si>
  <si>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</si>
  <si>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</si>
  <si>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</si>
  <si>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</si>
  <si>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</si>
  <si>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</si>
  <si>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</si>
  <si>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</si>
  <si>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</si>
  <si>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</si>
  <si>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</si>
  <si>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</si>
  <si>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</si>
  <si>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</si>
  <si>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</si>
  <si>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</si>
  <si>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</si>
  <si>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</si>
  <si>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</si>
  <si>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</si>
  <si>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</si>
  <si>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</si>
  <si>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</si>
  <si>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</si>
  <si>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</si>
  <si>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</si>
  <si>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</si>
  <si>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</si>
  <si>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</si>
  <si>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</si>
  <si>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</si>
  <si>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</si>
  <si>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</si>
  <si>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</si>
  <si>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</si>
  <si>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</si>
  <si>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</si>
  <si>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</si>
  <si>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</si>
  <si>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</si>
  <si>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</si>
  <si>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</si>
  <si>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</si>
  <si>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</si>
  <si>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</si>
  <si>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</si>
  <si>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</si>
  <si>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</si>
  <si>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</si>
  <si>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</si>
  <si>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</si>
  <si>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</si>
  <si>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</si>
  <si>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</si>
  <si>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</si>
  <si>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</si>
  <si>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</si>
  <si>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</si>
  <si>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</si>
  <si>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</si>
  <si>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</si>
  <si>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</si>
  <si>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</si>
  <si>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</si>
  <si>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</si>
  <si>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</si>
  <si>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</si>
  <si>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</si>
  <si>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</si>
  <si>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</si>
  <si>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</si>
  <si>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</si>
  <si>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</si>
  <si>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</si>
  <si>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</si>
  <si>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</si>
  <si>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</si>
  <si>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</si>
  <si>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</si>
  <si>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</si>
  <si>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</si>
  <si>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</si>
  <si>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</si>
  <si>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</si>
  <si>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</si>
  <si>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</si>
  <si>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</si>
  <si>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</si>
  <si>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</si>
  <si>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</si>
  <si>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</si>
  <si>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</si>
  <si>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</si>
  <si>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</si>
  <si>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</si>
  <si>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</si>
  <si>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</si>
  <si>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</si>
  <si>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</si>
  <si>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</si>
  <si>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</si>
  <si>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</si>
  <si>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</si>
  <si>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</si>
  <si>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</si>
  <si>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</si>
  <si>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</si>
  <si>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</si>
  <si>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</si>
  <si>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</si>
  <si>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</si>
  <si>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</si>
  <si>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</si>
  <si>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</si>
  <si>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</si>
  <si>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</si>
  <si>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</si>
  <si>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</si>
  <si>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</si>
  <si>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</si>
  <si>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</si>
  <si>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</si>
  <si>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</si>
  <si>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</si>
  <si>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</si>
  <si>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</si>
  <si>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</si>
  <si>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</si>
  <si>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</si>
  <si>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</si>
  <si>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</si>
  <si>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</si>
  <si>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</si>
  <si>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</si>
  <si>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</si>
  <si>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</si>
  <si>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</si>
  <si>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</si>
  <si>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</si>
  <si>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</si>
  <si>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</si>
  <si>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</si>
  <si>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</si>
  <si>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</si>
  <si>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</si>
  <si>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</si>
  <si>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</si>
  <si>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</si>
  <si>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</si>
  <si>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</si>
  <si>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</si>
  <si>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</si>
  <si>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</si>
  <si>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</si>
  <si>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</si>
  <si>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</si>
  <si>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</si>
  <si>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</si>
  <si>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</si>
  <si>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</si>
  <si>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</si>
  <si>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</si>
  <si>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</si>
  <si>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</si>
  <si>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</si>
  <si>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</si>
  <si>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</si>
  <si>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</si>
  <si>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</si>
  <si>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</si>
  <si>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</si>
  <si>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</si>
  <si>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</si>
  <si>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</si>
  <si>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</si>
  <si>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</si>
  <si>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</si>
  <si>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</si>
  <si>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</si>
  <si>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</si>
  <si>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</si>
  <si>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</si>
  <si>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</si>
  <si>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</si>
  <si>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</si>
  <si>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</si>
  <si>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</si>
  <si>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</si>
  <si>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</si>
  <si>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</si>
  <si>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</si>
  <si>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</si>
  <si>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</si>
  <si>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</si>
  <si>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</si>
  <si>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</si>
  <si>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</si>
  <si>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</si>
  <si>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</si>
  <si>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</si>
  <si>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</si>
  <si>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</si>
  <si>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</si>
  <si>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</si>
  <si>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</si>
  <si>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</si>
  <si>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</si>
  <si>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</si>
  <si>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</si>
  <si>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</si>
  <si>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</si>
  <si>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</si>
  <si>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</si>
  <si>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</si>
  <si>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</si>
  <si>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</si>
  <si>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</si>
  <si>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</si>
  <si>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</si>
  <si>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</si>
  <si>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</si>
  <si>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</si>
  <si>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</si>
  <si>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</si>
  <si>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</si>
  <si>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</si>
  <si>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</si>
  <si>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</si>
  <si>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</si>
  <si>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</si>
  <si>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</si>
  <si>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</si>
  <si>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</si>
  <si>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</si>
  <si>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</si>
  <si>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</si>
  <si>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</si>
  <si>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</si>
  <si>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</si>
  <si>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</si>
  <si>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</si>
  <si>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</si>
  <si>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</si>
  <si>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</si>
  <si>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</si>
  <si>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</si>
  <si>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</si>
  <si>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</si>
  <si>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</si>
  <si>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</si>
  <si>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</si>
  <si>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</si>
  <si>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</si>
  <si>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</si>
  <si>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</si>
  <si>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</si>
  <si>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</si>
  <si>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</si>
  <si>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</si>
  <si>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</si>
  <si>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</si>
  <si>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</si>
  <si>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</si>
  <si>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</si>
  <si>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</si>
  <si>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</si>
  <si>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</si>
  <si>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</si>
  <si>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</si>
  <si>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</si>
  <si>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</si>
  <si>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</si>
  <si>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</si>
  <si>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</si>
  <si>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</si>
  <si>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</si>
  <si>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</si>
  <si>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</si>
  <si>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</si>
  <si>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</si>
  <si>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</si>
  <si>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</si>
  <si>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</si>
  <si>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</si>
  <si>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</si>
  <si>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</si>
  <si>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</si>
  <si>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</si>
  <si>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</si>
  <si>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</si>
  <si>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</si>
  <si>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</si>
  <si>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</si>
  <si>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</si>
  <si>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</si>
  <si>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</si>
  <si>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</si>
  <si>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</si>
  <si>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</si>
  <si>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</si>
  <si>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</si>
  <si>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</si>
  <si>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</si>
  <si>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</si>
  <si>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</si>
  <si>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</si>
  <si>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</si>
  <si>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</si>
  <si>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</si>
  <si>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</si>
  <si>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</si>
  <si>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</si>
  <si>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</si>
  <si>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</si>
  <si>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</si>
  <si>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</si>
  <si>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</si>
  <si>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</si>
  <si>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</si>
  <si>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</si>
  <si>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</si>
  <si>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</si>
  <si>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</si>
  <si>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</si>
  <si>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</si>
  <si>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</si>
  <si>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</si>
  <si>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</si>
  <si>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</si>
  <si>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</si>
  <si>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</si>
  <si>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</si>
  <si>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</si>
  <si>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</si>
  <si>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</si>
  <si>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</si>
  <si>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</si>
  <si>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</si>
  <si>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</si>
  <si>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</si>
  <si>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</si>
  <si>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</si>
  <si>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</si>
  <si>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</si>
  <si>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</si>
  <si>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</si>
  <si>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</si>
  <si>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</si>
  <si>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</si>
  <si>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</si>
  <si>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</si>
  <si>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</si>
  <si>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</si>
  <si>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</si>
  <si>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</si>
  <si>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</si>
  <si>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</si>
  <si>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</si>
  <si>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</si>
  <si>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</si>
  <si>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</si>
  <si>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</si>
  <si>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</si>
  <si>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</si>
  <si>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</si>
  <si>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</si>
  <si>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</si>
  <si>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</si>
  <si>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</si>
  <si>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</si>
  <si>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</si>
  <si>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</si>
  <si>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</si>
  <si>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</si>
  <si>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</si>
  <si>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</si>
  <si>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</si>
  <si>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</si>
  <si>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</si>
  <si>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</si>
  <si>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</si>
  <si>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</si>
  <si>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</si>
  <si>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</si>
  <si>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</si>
  <si>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</si>
  <si>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</si>
  <si>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</si>
  <si>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</si>
  <si>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</si>
  <si>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</si>
  <si>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</si>
  <si>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</si>
  <si>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</si>
  <si>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</si>
  <si>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</si>
  <si>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</si>
  <si>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</si>
  <si>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</si>
  <si>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</si>
  <si>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</si>
  <si>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</si>
  <si>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</si>
  <si>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</si>
  <si>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</si>
  <si>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</si>
  <si>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</si>
  <si>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</si>
  <si>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</si>
  <si>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</si>
  <si>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</si>
  <si>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</si>
  <si>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</si>
  <si>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</si>
  <si>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</si>
  <si>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</si>
  <si>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</si>
  <si>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</si>
  <si>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</si>
  <si>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</si>
  <si>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</si>
  <si>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</si>
  <si>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</si>
  <si>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</si>
  <si>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</si>
  <si>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</si>
  <si>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</si>
  <si>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</si>
  <si>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</si>
  <si>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</si>
  <si>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</si>
  <si>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</si>
  <si>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</si>
  <si>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</si>
  <si>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</si>
  <si>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</si>
  <si>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</si>
  <si>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</si>
  <si>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</si>
  <si>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</si>
  <si>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</si>
  <si>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</si>
  <si>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</si>
  <si>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</si>
  <si>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</si>
  <si>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</si>
  <si>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</si>
  <si>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</si>
  <si>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</si>
  <si>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</si>
  <si>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</si>
  <si>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</si>
  <si>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</si>
  <si>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</si>
  <si>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</si>
  <si>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</si>
  <si>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</si>
  <si>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</si>
  <si>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</si>
  <si>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</si>
  <si>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</si>
  <si>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</si>
  <si>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</si>
  <si>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</si>
  <si>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</si>
  <si>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</si>
  <si>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</si>
  <si>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</si>
  <si>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</si>
  <si>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</si>
  <si>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</si>
  <si>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</si>
  <si>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</si>
  <si>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</si>
  <si>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</si>
  <si>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</si>
  <si>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</si>
  <si>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</si>
  <si>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</si>
  <si>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</si>
  <si>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</si>
  <si>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</si>
  <si>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</si>
  <si>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</si>
  <si>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</si>
  <si>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</si>
  <si>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</si>
  <si>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</si>
  <si>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</si>
  <si>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</si>
  <si>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</si>
  <si>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</si>
  <si>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</si>
  <si>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</si>
  <si>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</si>
  <si>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</si>
  <si>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</si>
  <si>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</si>
  <si>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</si>
  <si>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</si>
  <si>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</si>
  <si>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</si>
  <si>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</si>
  <si>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</si>
  <si>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</si>
  <si>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</si>
  <si>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</si>
  <si>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</si>
  <si>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</si>
  <si>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</si>
  <si>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</si>
  <si>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</si>
  <si>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</si>
  <si>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</si>
  <si>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</si>
  <si>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</si>
  <si>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</si>
  <si>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</si>
  <si>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</si>
  <si>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</si>
  <si>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</si>
  <si>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</si>
  <si>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</si>
  <si>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</si>
  <si>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</si>
  <si>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</si>
  <si>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</si>
  <si>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</si>
  <si>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</si>
  <si>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</si>
  <si>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</si>
  <si>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</si>
  <si>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</si>
  <si>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</si>
  <si>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</si>
  <si>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</si>
  <si>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</si>
  <si>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</si>
  <si>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</si>
  <si>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</si>
  <si>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</si>
  <si>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</si>
  <si>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</si>
  <si>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</si>
  <si>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</si>
  <si>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</si>
  <si>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</si>
  <si>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</si>
  <si>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</si>
  <si>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</si>
  <si>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</si>
  <si>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</si>
  <si>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</si>
  <si>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</si>
  <si>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</si>
  <si>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</si>
  <si>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</si>
  <si>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</si>
  <si>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</si>
  <si>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</si>
  <si>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</si>
  <si>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</si>
  <si>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</si>
  <si>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</si>
  <si>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</si>
  <si>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</si>
  <si>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</si>
  <si>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</si>
  <si>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</si>
  <si>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</si>
  <si>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</si>
  <si>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</si>
  <si>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</si>
  <si>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</si>
  <si>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</si>
  <si>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</si>
  <si>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</si>
  <si>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</si>
  <si>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</si>
  <si>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</si>
  <si>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</si>
  <si>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</si>
  <si>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</si>
  <si>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</si>
  <si>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</si>
  <si>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</si>
  <si>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</si>
  <si>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</si>
  <si>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</si>
  <si>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</si>
  <si>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</si>
  <si>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</si>
  <si>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</si>
  <si>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</si>
  <si>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</si>
  <si>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</si>
  <si>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</si>
  <si>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</si>
  <si>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</si>
  <si>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</si>
  <si>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</si>
  <si>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</si>
  <si>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</si>
  <si>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</si>
  <si>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</si>
  <si>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</si>
  <si>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</si>
  <si>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</si>
  <si>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</si>
  <si>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</si>
  <si>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</si>
  <si>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</si>
  <si>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</si>
  <si>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</si>
  <si>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</si>
  <si>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</si>
  <si>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</si>
  <si>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</si>
  <si>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</si>
  <si>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</si>
  <si>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</si>
  <si>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</si>
  <si>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</si>
  <si>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</si>
  <si>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</si>
  <si>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</si>
  <si>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</si>
  <si>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</si>
  <si>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</si>
  <si>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</si>
  <si>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</si>
  <si>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</si>
  <si>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</si>
  <si>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</si>
  <si>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</si>
  <si>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</si>
  <si>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</si>
  <si>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</si>
  <si>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</si>
  <si>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</si>
  <si>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</si>
  <si>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</si>
  <si>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</si>
  <si>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</si>
  <si>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</si>
  <si>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</si>
  <si>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</si>
  <si>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</si>
  <si>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</si>
  <si>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</si>
  <si>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</si>
  <si>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</si>
  <si>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</si>
  <si>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</si>
  <si>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</si>
  <si>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</si>
  <si>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</si>
  <si>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</si>
  <si>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</si>
  <si>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</si>
  <si>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</si>
  <si>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</si>
  <si>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</si>
  <si>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</si>
  <si>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</si>
  <si>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</si>
  <si>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</si>
  <si>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</si>
  <si>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</si>
  <si>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</si>
  <si>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</si>
  <si>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</si>
  <si>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</si>
  <si>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</si>
  <si>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</si>
  <si>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</si>
  <si>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</si>
  <si>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</si>
  <si>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</si>
  <si>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</si>
  <si>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</si>
  <si>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</si>
  <si>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</si>
  <si>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</si>
  <si>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</si>
  <si>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</si>
  <si>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</si>
  <si>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</si>
  <si>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</si>
  <si>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</si>
  <si>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</si>
  <si>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</si>
  <si>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</si>
  <si>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</si>
  <si>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</si>
  <si>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</si>
  <si>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</si>
  <si>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</si>
  <si>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</si>
  <si>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</si>
  <si>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</si>
  <si>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</si>
  <si>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</si>
  <si>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</si>
  <si>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</si>
  <si>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</si>
  <si>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</si>
  <si>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</si>
  <si>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</si>
  <si>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</si>
  <si>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</si>
  <si>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</si>
  <si>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</si>
  <si>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</si>
  <si>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</si>
  <si>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</si>
  <si>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</si>
  <si>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</si>
  <si>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</si>
  <si>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</si>
  <si>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</si>
  <si>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</si>
  <si>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</si>
  <si>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</si>
  <si>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</si>
  <si>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</si>
  <si>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</si>
  <si>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</si>
  <si>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</si>
  <si>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</si>
  <si>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</si>
  <si>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</si>
  <si>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</si>
  <si>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</si>
  <si>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</si>
  <si>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</si>
  <si>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</si>
  <si>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</si>
  <si>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</si>
  <si>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</si>
  <si>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</si>
  <si>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</si>
  <si>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</si>
  <si>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</si>
  <si>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</si>
  <si>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</si>
  <si>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</si>
  <si>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</si>
  <si>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</si>
  <si>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</si>
  <si>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</si>
  <si>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</si>
  <si>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</si>
  <si>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</si>
  <si>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</si>
  <si>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</si>
  <si>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</si>
  <si>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</si>
  <si>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</si>
  <si>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</si>
  <si>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</si>
  <si>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</si>
  <si>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</si>
  <si>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</si>
  <si>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</si>
  <si>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</si>
  <si>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</si>
  <si>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</si>
  <si>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</si>
  <si>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</si>
  <si>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</si>
  <si>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</si>
  <si>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</si>
  <si>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</si>
  <si>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</si>
  <si>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</si>
  <si>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</si>
  <si>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</si>
  <si>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</si>
  <si>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</si>
  <si>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</si>
  <si>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</si>
  <si>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</si>
  <si>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</si>
  <si>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</si>
  <si>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</si>
  <si>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</si>
  <si>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</si>
  <si>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</si>
  <si>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</si>
  <si>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</si>
  <si>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</si>
  <si>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</si>
  <si>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</si>
  <si>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</si>
  <si>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</si>
  <si>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</si>
  <si>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</si>
  <si>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</si>
  <si>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</si>
  <si>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</si>
  <si>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</si>
  <si>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</si>
  <si>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</si>
  <si>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</si>
  <si>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</si>
  <si>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</si>
  <si>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</si>
  <si>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</si>
  <si>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</si>
  <si>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</si>
  <si>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</si>
  <si>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</si>
  <si>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</si>
  <si>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</si>
  <si>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</si>
  <si>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</si>
  <si>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</si>
  <si>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</si>
  <si>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</si>
  <si>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</si>
  <si>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</si>
  <si>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</si>
  <si>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</si>
  <si>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</si>
  <si>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</si>
  <si>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</si>
  <si>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</si>
  <si>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</si>
  <si>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</si>
  <si>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</si>
  <si>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</si>
  <si>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</si>
  <si>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</si>
  <si>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</si>
  <si>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</si>
  <si>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</si>
  <si>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</si>
  <si>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</si>
  <si>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</si>
  <si>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</si>
  <si>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</si>
  <si>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</si>
  <si>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</si>
  <si>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</si>
  <si>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</si>
  <si>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</si>
  <si>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</si>
  <si>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</si>
  <si>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</si>
  <si>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</si>
  <si>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</si>
  <si>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</si>
  <si>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</si>
  <si>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</si>
  <si>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</si>
  <si>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</si>
  <si>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</si>
  <si>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</si>
  <si>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</si>
  <si>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</si>
  <si>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</si>
  <si>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</si>
  <si>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</si>
  <si>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</si>
  <si>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</si>
  <si>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</si>
  <si>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</si>
  <si>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</si>
  <si>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</si>
  <si>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</si>
  <si>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</si>
  <si>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</si>
  <si>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</si>
  <si>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</si>
  <si>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</si>
  <si>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</si>
  <si>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</si>
  <si>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</si>
  <si>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</si>
  <si>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</si>
  <si>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</si>
  <si>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</si>
  <si>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</si>
  <si>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</si>
  <si>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</si>
  <si>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</si>
  <si>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</si>
  <si>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</si>
  <si>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</si>
  <si>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</si>
  <si>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</si>
  <si>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</si>
  <si>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</si>
  <si>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</si>
  <si>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</si>
  <si>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</si>
  <si>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</si>
  <si>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</si>
  <si>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</si>
  <si>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</si>
  <si>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</si>
  <si>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</si>
  <si>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</si>
  <si>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</si>
  <si>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</si>
  <si>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</si>
  <si>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</si>
  <si>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</si>
  <si>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</si>
  <si>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</si>
  <si>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</si>
  <si>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</si>
  <si>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</si>
  <si>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</si>
  <si>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</si>
  <si>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</si>
  <si>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</si>
  <si>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</si>
  <si>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</si>
  <si>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</si>
  <si>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</si>
  <si>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</si>
  <si>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</si>
  <si>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</si>
  <si>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</si>
  <si>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</si>
  <si>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</si>
  <si>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</si>
  <si>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</si>
  <si>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</si>
  <si>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</si>
  <si>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</si>
  <si>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</si>
  <si>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</si>
  <si>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</si>
  <si>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</si>
  <si>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</si>
  <si>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</si>
  <si>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</si>
  <si>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</si>
  <si>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</si>
  <si>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</si>
  <si>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</si>
  <si>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</si>
  <si>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</si>
  <si>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</si>
  <si>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</si>
  <si>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</si>
  <si>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</si>
  <si>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</si>
  <si>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</si>
  <si>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</si>
  <si>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</si>
  <si>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</si>
  <si>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</si>
  <si>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</si>
  <si>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</si>
  <si>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</si>
  <si>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</si>
  <si>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</si>
  <si>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</si>
  <si>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</si>
  <si>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</si>
  <si>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</si>
  <si>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</si>
  <si>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</si>
  <si>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</si>
  <si>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</si>
  <si>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</si>
  <si>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</si>
  <si>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</si>
  <si>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</si>
  <si>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</si>
  <si>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</si>
  <si>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</si>
  <si>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</si>
  <si>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</si>
  <si>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</si>
  <si>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</si>
  <si>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</si>
  <si>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</si>
  <si>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</si>
  <si>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</si>
  <si>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</si>
  <si>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</si>
  <si>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</si>
  <si>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</si>
  <si>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</si>
  <si>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</si>
  <si>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</si>
  <si>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</si>
  <si>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</si>
  <si>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</si>
  <si>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</si>
  <si>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</si>
  <si>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</si>
  <si>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</si>
  <si>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</si>
  <si>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</si>
  <si>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</si>
  <si>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</si>
  <si>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</si>
  <si>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</si>
  <si>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</si>
  <si>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</si>
  <si>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</si>
  <si>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</si>
  <si>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</si>
  <si>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</si>
  <si>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</si>
  <si>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</si>
  <si>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</si>
  <si>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</si>
  <si>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</si>
  <si>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</si>
  <si>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</si>
  <si>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</si>
  <si>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</si>
  <si>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</si>
  <si>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</si>
  <si>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</si>
  <si>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</si>
  <si>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</si>
  <si>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</si>
  <si>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</si>
  <si>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</si>
  <si>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</si>
  <si>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</si>
  <si>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</si>
  <si>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</si>
  <si>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</si>
  <si>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</si>
  <si>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</si>
  <si>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</si>
  <si>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</si>
  <si>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</si>
  <si>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</si>
  <si>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</si>
  <si>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</si>
  <si>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</si>
  <si>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</si>
  <si>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</si>
  <si>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</si>
  <si>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</si>
  <si>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</si>
  <si>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</si>
  <si>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</si>
  <si>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</si>
  <si>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</si>
  <si>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</si>
  <si>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</si>
  <si>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</si>
  <si>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</si>
  <si>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</si>
  <si>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</si>
  <si>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</si>
  <si>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</si>
  <si>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</si>
  <si>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</si>
  <si>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</si>
  <si>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</si>
  <si>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</si>
  <si>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</si>
  <si>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</si>
  <si>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</si>
  <si>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</si>
  <si>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</si>
  <si>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</si>
  <si>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</si>
  <si>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</si>
  <si>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</si>
  <si>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</si>
  <si>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</si>
  <si>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</si>
  <si>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</si>
  <si>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</si>
  <si>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</si>
  <si>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</si>
  <si>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</si>
  <si>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</si>
  <si>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</si>
  <si>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</si>
  <si>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</si>
  <si>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</si>
  <si>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</si>
  <si>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</si>
  <si>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</si>
  <si>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</si>
  <si>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</si>
  <si>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</si>
  <si>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</si>
  <si>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</si>
  <si>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</si>
  <si>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</si>
  <si>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</si>
  <si>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</si>
  <si>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</si>
  <si>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</si>
  <si>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</si>
  <si>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</si>
  <si>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</si>
  <si>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</si>
  <si>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</si>
  <si>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</si>
  <si>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</si>
  <si>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</si>
  <si>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</si>
  <si>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</si>
  <si>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</si>
  <si>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</si>
  <si>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</si>
  <si>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</si>
  <si>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</si>
  <si>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</si>
  <si>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</si>
  <si>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</si>
  <si>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</si>
  <si>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</si>
  <si>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</si>
  <si>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</si>
  <si>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</si>
  <si>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</si>
  <si>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</si>
  <si>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</si>
  <si>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</si>
  <si>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</si>
  <si>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</si>
  <si>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</si>
  <si>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</si>
  <si>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</si>
  <si>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</si>
  <si>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</si>
  <si>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</si>
  <si>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</si>
  <si>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</si>
  <si>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</si>
  <si>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</si>
  <si>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</si>
  <si>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</si>
  <si>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</si>
  <si>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</si>
  <si>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</si>
  <si>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</si>
  <si>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</si>
  <si>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</si>
  <si>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</si>
  <si>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</si>
  <si>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</si>
  <si>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</si>
  <si>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</si>
  <si>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</si>
  <si>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</si>
  <si>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</si>
  <si>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</si>
  <si>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</si>
  <si>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</si>
  <si>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</si>
  <si>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</si>
  <si>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</si>
  <si>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</si>
  <si>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</si>
  <si>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</si>
  <si>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</si>
  <si>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</si>
  <si>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</si>
  <si>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</si>
  <si>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</si>
  <si>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</si>
  <si>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</si>
  <si>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</si>
  <si>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</si>
  <si>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</si>
  <si>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</si>
  <si>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</si>
  <si>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</si>
  <si>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</si>
  <si>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</si>
  <si>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</si>
  <si>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</si>
  <si>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</si>
  <si>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</si>
  <si>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</si>
  <si>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</si>
  <si>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</si>
  <si>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</si>
  <si>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</si>
  <si>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</si>
  <si>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</si>
  <si>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</si>
  <si>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</si>
  <si>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</si>
  <si>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</si>
  <si>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</si>
  <si>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</si>
  <si>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</si>
  <si>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</si>
  <si>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</si>
  <si>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</si>
  <si>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</si>
  <si>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</si>
  <si>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</si>
  <si>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</si>
  <si>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</si>
  <si>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</si>
  <si>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</si>
  <si>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</si>
  <si>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</si>
  <si>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</si>
  <si>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</si>
  <si>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</si>
  <si>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</si>
  <si>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</si>
  <si>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</si>
  <si>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</si>
  <si>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</si>
  <si>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</si>
  <si>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</si>
  <si>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</si>
  <si>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</si>
  <si>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</si>
  <si>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</si>
  <si>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</si>
  <si>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</si>
  <si>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</si>
  <si>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</si>
  <si>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</si>
  <si>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</si>
  <si>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</si>
  <si>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</si>
  <si>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</si>
  <si>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</si>
  <si>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</si>
  <si>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</si>
  <si>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</si>
  <si>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</si>
  <si>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</si>
  <si>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</si>
  <si>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</si>
  <si>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</si>
  <si>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</si>
  <si>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</si>
  <si>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</si>
  <si>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</si>
  <si>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</si>
  <si>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</si>
  <si>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</si>
  <si>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</si>
  <si>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</si>
  <si>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</si>
  <si>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</si>
  <si>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</si>
  <si>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</si>
  <si>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</si>
  <si>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</si>
  <si>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</si>
  <si>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</si>
  <si>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</si>
  <si>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</si>
  <si>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</si>
  <si>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</si>
  <si>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</si>
  <si>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</si>
  <si>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</si>
  <si>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</si>
  <si>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</si>
  <si>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</si>
  <si>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</si>
  <si>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</si>
  <si>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</si>
  <si>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</si>
  <si>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</si>
  <si>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</si>
  <si>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</si>
  <si>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</si>
  <si>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</si>
  <si>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</si>
  <si>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</si>
  <si>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</si>
  <si>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</si>
  <si>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</si>
  <si>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</si>
  <si>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</si>
  <si>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</si>
  <si>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</si>
  <si>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</si>
  <si>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</si>
  <si>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</si>
  <si>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</si>
  <si>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</si>
  <si>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</si>
  <si>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</si>
  <si>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</si>
  <si>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</si>
  <si>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</si>
  <si>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</si>
  <si>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</si>
  <si>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</si>
  <si>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</si>
  <si>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</si>
  <si>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</si>
  <si>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</si>
  <si>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</si>
  <si>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</si>
  <si>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</si>
  <si>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</si>
  <si>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</si>
  <si>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</si>
  <si>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</si>
  <si>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</si>
  <si>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</si>
  <si>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</si>
  <si>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</si>
  <si>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</si>
  <si>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</si>
  <si>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</si>
  <si>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</si>
  <si>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</si>
  <si>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</si>
  <si>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</si>
  <si>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</si>
  <si>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</si>
  <si>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</si>
  <si>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</si>
  <si>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</si>
  <si>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</si>
  <si>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</si>
  <si>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</si>
  <si>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</si>
  <si>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</si>
  <si>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</si>
  <si>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</si>
  <si>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</si>
  <si>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</si>
  <si>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</si>
  <si>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</si>
  <si>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</si>
  <si>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</si>
  <si>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</si>
  <si>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</si>
  <si>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</si>
  <si>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</si>
  <si>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</si>
  <si>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</si>
  <si>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</si>
  <si>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</si>
  <si>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</si>
  <si>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</si>
  <si>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</si>
  <si>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</si>
  <si>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</si>
  <si>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</si>
  <si>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</si>
  <si>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</si>
  <si>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</si>
  <si>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</si>
  <si>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</si>
  <si>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</si>
  <si>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</si>
  <si>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</si>
  <si>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</si>
  <si>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</si>
  <si>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</si>
  <si>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</si>
  <si>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</si>
  <si>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</si>
  <si>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</si>
  <si>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</si>
  <si>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</si>
  <si>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</si>
  <si>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</si>
  <si>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</si>
  <si>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</si>
  <si>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</si>
  <si>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</si>
  <si>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</si>
  <si>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</si>
  <si>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</si>
  <si>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</si>
  <si>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</si>
  <si>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</si>
  <si>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</si>
  <si>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</si>
  <si>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</si>
  <si>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</si>
  <si>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</si>
  <si>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</si>
  <si>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</si>
  <si>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</si>
  <si>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</si>
  <si>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</si>
  <si>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</si>
  <si>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</si>
  <si>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</si>
  <si>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</si>
  <si>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</si>
  <si>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</si>
  <si>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</si>
  <si>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</si>
  <si>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</si>
  <si>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</si>
  <si>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</si>
  <si>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</si>
  <si>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</si>
  <si>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</si>
  <si>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</si>
  <si>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</si>
  <si>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</si>
  <si>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</si>
  <si>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</si>
  <si>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</si>
  <si>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</si>
  <si>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</si>
  <si>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</si>
  <si>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</si>
  <si>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</si>
  <si>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</si>
  <si>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</si>
  <si>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</si>
  <si>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</si>
  <si>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</si>
  <si>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</si>
  <si>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</si>
  <si>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</si>
  <si>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</si>
  <si>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</si>
  <si>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</si>
  <si>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</si>
  <si>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</si>
  <si>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</si>
  <si>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</si>
  <si>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</si>
  <si>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</si>
  <si>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</si>
  <si>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</si>
  <si>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</si>
  <si>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</si>
  <si>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</si>
  <si>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</si>
  <si>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</si>
  <si>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</si>
  <si>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</si>
  <si>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</si>
  <si>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</si>
  <si>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</si>
  <si>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</si>
  <si>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</si>
  <si>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</si>
  <si>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</si>
  <si>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</si>
  <si>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</si>
  <si>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</si>
  <si>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</si>
  <si>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</si>
  <si>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</si>
  <si>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</si>
  <si>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</si>
  <si>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</si>
  <si>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</si>
  <si>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</si>
  <si>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</si>
  <si>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</si>
  <si>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</si>
  <si>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</si>
  <si>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</si>
  <si>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</si>
  <si>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</si>
  <si>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</si>
  <si>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</si>
  <si>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</si>
  <si>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</si>
  <si>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</si>
  <si>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</si>
  <si>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</si>
  <si>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</si>
  <si>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</si>
  <si>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</si>
  <si>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</si>
  <si>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</si>
  <si>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</si>
  <si>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</si>
  <si>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</si>
  <si>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</si>
  <si>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</si>
  <si>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</si>
  <si>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</si>
  <si>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</si>
  <si>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</si>
  <si>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</si>
  <si>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</si>
  <si>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</si>
  <si>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</si>
  <si>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</si>
  <si>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</si>
  <si>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</si>
  <si>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</si>
  <si>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</si>
  <si>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</si>
  <si>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</si>
  <si>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</si>
  <si>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</si>
  <si>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</si>
  <si>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</si>
  <si>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</si>
  <si>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</si>
  <si>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</si>
  <si>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</si>
  <si>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</si>
  <si>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</si>
  <si>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</si>
  <si>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</si>
  <si>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</si>
  <si>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</si>
  <si>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</si>
  <si>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</si>
  <si>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</si>
  <si>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</si>
  <si>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</si>
  <si>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</si>
  <si>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</si>
  <si>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</si>
  <si>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</si>
  <si>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</si>
  <si>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</si>
  <si>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</si>
  <si>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</si>
  <si>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</si>
  <si>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</si>
  <si>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</si>
  <si>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</si>
  <si>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</si>
  <si>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</si>
  <si>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</si>
  <si>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</si>
  <si>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</si>
  <si>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</si>
  <si>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</si>
  <si>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</si>
  <si>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</si>
  <si>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</si>
  <si>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</si>
  <si>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</si>
  <si>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</si>
  <si>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</si>
  <si>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</si>
  <si>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</si>
  <si>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</si>
  <si>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</si>
  <si>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</si>
  <si>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</si>
  <si>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</si>
  <si>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</si>
  <si>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</si>
  <si>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</si>
  <si>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</si>
  <si>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</si>
  <si>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</si>
  <si>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</si>
  <si>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</si>
  <si>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</si>
  <si>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</si>
  <si>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</si>
  <si>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</si>
  <si>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</si>
  <si>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</si>
  <si>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</si>
  <si>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</si>
  <si>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</si>
  <si>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</si>
  <si>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</si>
  <si>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</si>
  <si>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</si>
  <si>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</si>
  <si>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</si>
  <si>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</si>
  <si>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</si>
  <si>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</si>
  <si>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</si>
  <si>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</si>
  <si>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</si>
  <si>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</si>
  <si>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</si>
  <si>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</si>
  <si>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</si>
  <si>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</si>
  <si>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</si>
  <si>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</si>
  <si>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</si>
  <si>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</si>
  <si>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</si>
  <si>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</si>
  <si>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</si>
  <si>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</si>
  <si>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</si>
  <si>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</si>
  <si>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</si>
  <si>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</si>
  <si>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</si>
  <si>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</si>
  <si>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</si>
  <si>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</si>
  <si>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</si>
  <si>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</si>
  <si>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</si>
  <si>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</si>
  <si>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</si>
  <si>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</si>
  <si>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</si>
  <si>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</si>
  <si>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</si>
  <si>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</si>
  <si>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</si>
  <si>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</si>
  <si>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</si>
  <si>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</si>
  <si>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</si>
  <si>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</si>
  <si>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</si>
  <si>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</si>
  <si>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</si>
  <si>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</si>
  <si>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</si>
  <si>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</si>
  <si>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</si>
  <si>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</si>
  <si>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</si>
  <si>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</si>
  <si>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</si>
  <si>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</si>
  <si>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</si>
  <si>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</si>
  <si>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</si>
  <si>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</si>
  <si>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</si>
  <si>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</si>
  <si>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</si>
  <si>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</si>
  <si>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</si>
  <si>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</si>
  <si>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</si>
  <si>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</si>
  <si>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</si>
  <si>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</si>
  <si>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</si>
  <si>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</si>
  <si>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</si>
  <si>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</si>
  <si>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</si>
  <si>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</si>
  <si>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</si>
  <si>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</si>
  <si>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</si>
  <si>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</si>
  <si>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</si>
  <si>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</si>
  <si>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</si>
  <si>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</si>
  <si>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</si>
  <si>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</si>
  <si>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</si>
  <si>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</si>
  <si>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</si>
  <si>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</si>
  <si>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</si>
  <si>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</si>
  <si>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</si>
  <si>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</si>
  <si>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</si>
  <si>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</si>
  <si>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</si>
  <si>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</si>
  <si>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</si>
  <si>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</si>
  <si>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</si>
  <si>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</si>
  <si>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</si>
  <si>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</si>
  <si>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</si>
  <si>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</si>
  <si>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</si>
  <si>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</si>
  <si>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</si>
  <si>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</si>
  <si>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</si>
  <si>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</si>
  <si>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</si>
  <si>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</si>
  <si>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</si>
  <si>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</si>
  <si>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</si>
  <si>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</si>
  <si>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</si>
  <si>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</si>
  <si>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</si>
  <si>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</si>
  <si>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</si>
  <si>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</si>
  <si>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</si>
  <si>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</si>
  <si>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</si>
  <si>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</si>
  <si>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</si>
  <si>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</si>
  <si>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</si>
  <si>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</si>
  <si>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</si>
  <si>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</si>
  <si>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</si>
  <si>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</si>
  <si>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</si>
  <si>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</si>
  <si>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</si>
  <si>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</si>
  <si>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</si>
  <si>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</si>
  <si>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</si>
  <si>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</si>
  <si>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</si>
  <si>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</si>
  <si>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</si>
  <si>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</si>
  <si>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</si>
  <si>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</si>
  <si>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</si>
  <si>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</si>
  <si>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</si>
  <si>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</si>
  <si>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</si>
  <si>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</si>
  <si>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</si>
  <si>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</si>
  <si>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</si>
  <si>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</si>
  <si>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</si>
  <si>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</si>
  <si>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</si>
  <si>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</si>
  <si>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</si>
  <si>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</si>
  <si>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</si>
  <si>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</si>
  <si>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</si>
  <si>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</si>
  <si>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</si>
  <si>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</si>
  <si>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</si>
  <si>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</si>
  <si>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</si>
  <si>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</si>
  <si>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</si>
  <si>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</si>
  <si>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</si>
  <si>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</si>
  <si>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</si>
  <si>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</si>
  <si>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</si>
  <si>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</si>
  <si>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</si>
  <si>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</si>
  <si>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</si>
  <si>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</si>
  <si>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</si>
  <si>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</si>
  <si>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</si>
  <si>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</si>
  <si>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</si>
  <si>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</si>
  <si>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</si>
  <si>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</si>
  <si>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</si>
  <si>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</si>
  <si>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</si>
  <si>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</si>
  <si>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</si>
  <si>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</si>
  <si>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</si>
  <si>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</si>
  <si>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</si>
  <si>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</si>
  <si>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</si>
  <si>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</si>
  <si>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</si>
  <si>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</si>
  <si>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</si>
  <si>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</si>
  <si>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</si>
  <si>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</si>
  <si>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</si>
  <si>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</si>
  <si>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</si>
  <si>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</si>
  <si>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</si>
  <si>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</si>
  <si>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</si>
  <si>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</si>
  <si>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</si>
  <si>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</si>
  <si>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</si>
  <si>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</si>
  <si>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</si>
  <si>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</si>
  <si>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</si>
  <si>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</si>
  <si>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</si>
  <si>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</si>
  <si>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</si>
  <si>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</si>
  <si>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</si>
  <si>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</si>
  <si>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</si>
  <si>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</si>
  <si>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</si>
  <si>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</si>
  <si>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</si>
  <si>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</si>
  <si>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</si>
  <si>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</si>
  <si>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</si>
  <si>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</si>
  <si>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</si>
  <si>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</si>
  <si>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</si>
  <si>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</si>
  <si>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</si>
  <si>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</si>
  <si>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</si>
  <si>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</si>
  <si>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</si>
  <si>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</si>
  <si>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</si>
  <si>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</si>
  <si>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</si>
  <si>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</si>
  <si>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</si>
  <si>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</si>
  <si>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</si>
  <si>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</si>
  <si>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</si>
  <si>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</si>
  <si>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</si>
  <si>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</si>
  <si>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</si>
  <si>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</si>
  <si>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</si>
  <si>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</si>
  <si>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</si>
  <si>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</si>
  <si>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</si>
  <si>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</si>
  <si>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</si>
  <si>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</si>
  <si>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</si>
  <si>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</si>
  <si>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</si>
  <si>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</si>
  <si>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</si>
  <si>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</si>
  <si>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</si>
  <si>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</si>
  <si>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</si>
  <si>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</si>
  <si>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</si>
  <si>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</si>
  <si>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</si>
  <si>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</si>
  <si>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</si>
  <si>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</si>
  <si>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</si>
  <si>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</si>
  <si>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</si>
  <si>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</si>
  <si>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</si>
  <si>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</si>
  <si>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</si>
  <si>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</si>
  <si>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</si>
  <si>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</si>
  <si>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</si>
  <si>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</si>
  <si>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</si>
  <si>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</si>
  <si>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</si>
  <si>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</si>
  <si>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</si>
  <si>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</si>
  <si>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</si>
  <si>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</si>
  <si>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</si>
  <si>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</si>
  <si>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</si>
  <si>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</si>
  <si>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</si>
  <si>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</si>
  <si>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</si>
  <si>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</si>
  <si>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</si>
  <si>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</si>
  <si>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</si>
  <si>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</si>
  <si>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</si>
  <si>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</si>
  <si>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</si>
  <si>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</si>
  <si>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</si>
  <si>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</si>
  <si>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</si>
  <si>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</si>
  <si>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</si>
  <si>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</si>
  <si>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</si>
  <si>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</si>
  <si>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</si>
  <si>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</si>
  <si>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</si>
  <si>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</si>
  <si>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</si>
  <si>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</si>
  <si>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</si>
  <si>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</si>
  <si>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</si>
  <si>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</si>
  <si>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</si>
  <si>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</si>
  <si>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</si>
  <si>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</si>
  <si>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</si>
  <si>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</si>
  <si>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</si>
  <si>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</si>
  <si>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</si>
  <si>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</si>
  <si>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</si>
  <si>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</si>
  <si>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</si>
  <si>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</si>
  <si>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</si>
  <si>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</si>
  <si>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</si>
  <si>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</si>
  <si>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</si>
  <si>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</si>
  <si>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</si>
  <si>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</si>
  <si>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</si>
  <si>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</si>
  <si>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</si>
  <si>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</si>
  <si>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</si>
  <si>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</si>
  <si>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</si>
  <si>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</si>
  <si>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</si>
  <si>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</si>
  <si>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</si>
  <si>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</si>
  <si>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</si>
  <si>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</si>
  <si>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</si>
  <si>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</si>
  <si>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</si>
  <si>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</si>
  <si>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</si>
  <si>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</si>
  <si>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</si>
  <si>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</si>
  <si>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</si>
  <si>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</si>
  <si>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</si>
  <si>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</si>
  <si>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</si>
  <si>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</si>
  <si>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</si>
  <si>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</si>
  <si>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</si>
  <si>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</si>
  <si>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</si>
  <si>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</si>
  <si>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</si>
  <si>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</si>
  <si>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</si>
  <si>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</si>
  <si>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</si>
  <si>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</si>
  <si>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</si>
  <si>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</si>
  <si>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</si>
  <si>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</si>
  <si>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</si>
  <si>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</si>
  <si>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</si>
  <si>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</si>
  <si>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</si>
  <si>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</si>
  <si>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</si>
  <si>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</si>
  <si>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</si>
  <si>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</si>
  <si>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</si>
  <si>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</si>
  <si>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</si>
  <si>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</si>
  <si>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</si>
  <si>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</si>
  <si>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</si>
  <si>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</si>
  <si>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</si>
  <si>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</si>
  <si>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</si>
  <si>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</si>
  <si>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</si>
  <si>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</si>
  <si>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</si>
  <si>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</si>
  <si>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</si>
  <si>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</si>
  <si>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</si>
  <si>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</si>
  <si>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</si>
  <si>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</si>
  <si>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</si>
  <si>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</si>
  <si>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</si>
  <si>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</si>
  <si>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</si>
  <si>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</si>
  <si>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</si>
  <si>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</si>
  <si>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</si>
  <si>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</si>
  <si>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</si>
  <si>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</si>
  <si>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</si>
  <si>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</si>
  <si>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</si>
  <si>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</si>
  <si>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</si>
  <si>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</si>
  <si>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</si>
  <si>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</si>
  <si>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</si>
  <si>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</si>
  <si>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</si>
  <si>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</si>
  <si>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</si>
  <si>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</si>
  <si>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</si>
  <si>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</si>
  <si>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</si>
  <si>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</si>
  <si>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</si>
  <si>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</si>
  <si>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</si>
  <si>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</si>
  <si>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</si>
  <si>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</si>
  <si>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</si>
  <si>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</si>
  <si>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</si>
  <si>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</si>
  <si>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</si>
  <si>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</si>
  <si>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</si>
  <si>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</si>
  <si>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</si>
  <si>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</si>
  <si>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</si>
  <si>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</si>
  <si>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</si>
  <si>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</si>
  <si>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</si>
  <si>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</si>
  <si>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</si>
  <si>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</si>
  <si>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</si>
  <si>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</si>
  <si>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</si>
  <si>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</si>
  <si>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</si>
  <si>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</si>
  <si>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</si>
  <si>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</si>
  <si>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</si>
  <si>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</si>
  <si>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</si>
  <si>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</si>
  <si>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</si>
  <si>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</si>
  <si>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</si>
  <si>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</si>
  <si>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</si>
  <si>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</si>
  <si>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</si>
  <si>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</si>
  <si>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</si>
  <si>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</si>
  <si>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</si>
  <si>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</si>
  <si>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</si>
  <si>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</si>
  <si>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</si>
  <si>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</si>
  <si>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</si>
  <si>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</si>
  <si>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</si>
  <si>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</si>
  <si>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</si>
  <si>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</si>
  <si>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</si>
  <si>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</si>
  <si>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</si>
  <si>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</si>
  <si>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</si>
  <si>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</si>
  <si>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</si>
  <si>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</si>
  <si>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</si>
  <si>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</si>
  <si>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</si>
  <si>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</si>
  <si>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</si>
  <si>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</si>
  <si>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</si>
  <si>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</si>
  <si>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</si>
  <si>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</si>
  <si>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</si>
  <si>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</si>
  <si>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</si>
  <si>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</si>
  <si>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</si>
  <si>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</si>
  <si>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</si>
  <si>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</si>
  <si>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</si>
  <si>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</si>
  <si>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</si>
  <si>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</si>
  <si>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</si>
  <si>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</si>
  <si>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</si>
  <si>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</si>
  <si>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</si>
  <si>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</si>
  <si>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</si>
  <si>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</si>
  <si>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</si>
  <si>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</si>
  <si>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</si>
  <si>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</si>
  <si>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</si>
  <si>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</si>
  <si>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</si>
  <si>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</si>
  <si>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</si>
  <si>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</si>
  <si>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</si>
  <si>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</si>
  <si>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</si>
  <si>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</si>
  <si>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</si>
  <si>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</si>
  <si>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</si>
  <si>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</si>
  <si>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</si>
  <si>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</si>
  <si>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</si>
  <si>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</si>
  <si>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</si>
  <si>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</si>
  <si>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</si>
  <si>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</si>
  <si>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</si>
  <si>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</si>
  <si>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</si>
  <si>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</si>
  <si>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</si>
  <si>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</si>
  <si>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</si>
  <si>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</si>
  <si>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</si>
  <si>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</si>
  <si>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</si>
  <si>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</si>
  <si>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</si>
  <si>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</si>
  <si>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</si>
  <si>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</si>
  <si>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</si>
  <si>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</si>
  <si>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</si>
  <si>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</si>
  <si>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</si>
  <si>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</si>
  <si>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</si>
  <si>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</si>
  <si>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</si>
  <si>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</si>
  <si>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</si>
  <si>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</si>
  <si>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</si>
  <si>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</si>
  <si>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</si>
  <si>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</si>
  <si>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</si>
  <si>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</si>
  <si>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</si>
  <si>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</si>
  <si>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</si>
  <si>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</si>
  <si>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</si>
  <si>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</si>
  <si>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</si>
  <si>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</si>
  <si>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</si>
  <si>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</si>
  <si>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</si>
  <si>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</si>
  <si>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</si>
  <si>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</si>
  <si>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</si>
  <si>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</si>
  <si>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</si>
  <si>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</si>
  <si>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</si>
  <si>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</si>
  <si>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</si>
  <si>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</si>
  <si>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</si>
  <si>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</si>
  <si>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</si>
  <si>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</si>
  <si>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</si>
  <si>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</si>
  <si>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</si>
  <si>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</si>
  <si>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</si>
  <si>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</si>
  <si>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</si>
  <si>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</si>
  <si>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</si>
  <si>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</si>
  <si>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</si>
  <si>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</si>
  <si>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</si>
  <si>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</si>
  <si>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</si>
  <si>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</si>
  <si>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</si>
  <si>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</si>
  <si>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</si>
  <si>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</si>
  <si>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</si>
  <si>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</si>
  <si>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</si>
  <si>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</si>
  <si>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</si>
  <si>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</si>
  <si>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</si>
  <si>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</si>
  <si>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</si>
  <si>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</si>
  <si>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</si>
  <si>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</si>
  <si>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</si>
  <si>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</si>
  <si>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</si>
  <si>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</si>
  <si>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</si>
  <si>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</si>
  <si>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</si>
  <si>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</si>
  <si>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</si>
  <si>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</si>
  <si>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</si>
  <si>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</si>
  <si>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</si>
  <si>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</si>
  <si>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</si>
  <si>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</si>
  <si>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</si>
  <si>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</si>
  <si>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</si>
  <si>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</si>
  <si>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</si>
  <si>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</si>
  <si>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</si>
  <si>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</si>
  <si>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</si>
  <si>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</si>
  <si>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</si>
  <si>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</si>
  <si>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</si>
  <si>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</si>
  <si>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</si>
  <si>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</si>
  <si>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</si>
  <si>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</si>
  <si>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</si>
  <si>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</si>
  <si>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</si>
  <si>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</si>
  <si>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</si>
  <si>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</si>
  <si>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</si>
  <si>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</si>
  <si>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</si>
  <si>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</si>
  <si>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</si>
  <si>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</si>
  <si>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</si>
  <si>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</si>
  <si>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</si>
  <si>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</si>
  <si>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</si>
  <si>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</si>
  <si>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</si>
  <si>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</si>
  <si>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</si>
  <si>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</si>
  <si>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</si>
  <si>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</si>
  <si>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</si>
  <si>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</si>
  <si>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</si>
  <si>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</si>
  <si>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</si>
  <si>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</si>
  <si>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</si>
  <si>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</si>
  <si>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</si>
  <si>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</si>
  <si>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</si>
  <si>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</si>
  <si>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</si>
  <si>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</si>
  <si>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</si>
  <si>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</si>
  <si>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</si>
  <si>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</si>
  <si>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</si>
  <si>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</si>
  <si>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</si>
  <si>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</si>
  <si>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</si>
  <si>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</si>
  <si>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</si>
  <si>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</si>
  <si>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</si>
  <si>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</si>
  <si>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</si>
  <si>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</si>
  <si>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</si>
  <si>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</si>
  <si>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</si>
  <si>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</si>
  <si>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</si>
  <si>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</si>
  <si>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</si>
  <si>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</si>
  <si>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</si>
  <si>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</si>
  <si>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</si>
  <si>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</si>
  <si>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</si>
  <si>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</si>
  <si>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</si>
  <si>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</si>
  <si>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</si>
  <si>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</si>
  <si>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</si>
  <si>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</si>
  <si>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</si>
  <si>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</si>
  <si>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</si>
  <si>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</si>
  <si>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</si>
  <si>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</si>
  <si>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</si>
  <si>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</si>
  <si>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</si>
  <si>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</si>
  <si>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</si>
  <si>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</si>
  <si>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</si>
  <si>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</si>
  <si>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</si>
  <si>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</si>
  <si>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</si>
  <si>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</si>
  <si>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</si>
  <si>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</si>
  <si>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</si>
  <si>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</si>
  <si>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</si>
  <si>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</si>
  <si>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</si>
  <si>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</si>
  <si>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</si>
  <si>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</si>
  <si>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</si>
  <si>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</si>
  <si>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</si>
  <si>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</si>
  <si>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</si>
  <si>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</si>
  <si>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</si>
  <si>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</si>
  <si>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</si>
  <si>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</si>
  <si>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</si>
  <si>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</si>
  <si>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</si>
  <si>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</si>
  <si>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</si>
  <si>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</si>
  <si>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</si>
  <si>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</si>
  <si>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</si>
  <si>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</si>
  <si>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</si>
  <si>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</si>
  <si>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</si>
  <si>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</si>
  <si>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</si>
  <si>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</si>
  <si>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</si>
  <si>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</si>
  <si>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</si>
  <si>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</si>
  <si>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</si>
  <si>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</si>
  <si>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</si>
  <si>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</si>
  <si>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</si>
  <si>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</si>
  <si>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</si>
  <si>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</si>
  <si>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</si>
  <si>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</si>
  <si>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</si>
  <si>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</si>
  <si>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</si>
  <si>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</si>
  <si>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</si>
  <si>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</si>
  <si>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</si>
  <si>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</si>
  <si>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</si>
  <si>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</si>
  <si>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</si>
  <si>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</si>
  <si>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</si>
  <si>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</si>
  <si>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</si>
  <si>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</si>
  <si>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</si>
  <si>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</si>
  <si>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</si>
  <si>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</si>
  <si>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</si>
  <si>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</si>
  <si>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</si>
  <si>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</si>
  <si>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</si>
  <si>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</si>
  <si>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</si>
  <si>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</si>
  <si>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</si>
  <si>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</si>
  <si>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</si>
  <si>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</si>
  <si>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</si>
  <si>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</si>
  <si>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</si>
  <si>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</si>
  <si>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</si>
  <si>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</si>
  <si>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</si>
  <si>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</si>
  <si>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</si>
  <si>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</si>
  <si>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</si>
  <si>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</si>
  <si>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</si>
  <si>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</si>
  <si>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</si>
  <si>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</si>
  <si>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</si>
  <si>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</si>
  <si>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</si>
  <si>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</si>
  <si>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</si>
  <si>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</si>
  <si>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</si>
  <si>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</si>
  <si>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</si>
  <si>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</si>
  <si>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</si>
  <si>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</si>
  <si>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</si>
  <si>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</si>
  <si>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</si>
  <si>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</si>
  <si>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</si>
  <si>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</si>
  <si>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</si>
  <si>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</si>
  <si>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</si>
  <si>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</si>
  <si>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</si>
  <si>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</si>
  <si>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</si>
  <si>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</si>
  <si>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</si>
  <si>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</si>
  <si>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</si>
  <si>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</si>
  <si>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</si>
  <si>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</si>
  <si>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</si>
  <si>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</si>
  <si>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</si>
  <si>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</si>
  <si>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</si>
  <si>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</si>
  <si>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</si>
  <si>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</si>
  <si>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</si>
  <si>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</si>
  <si>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</si>
  <si>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</si>
  <si>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</si>
  <si>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</si>
  <si>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</si>
  <si>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</si>
  <si>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</si>
  <si>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</si>
  <si>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</si>
  <si>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</si>
  <si>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</si>
  <si>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</si>
  <si>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</si>
  <si>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</si>
  <si>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</si>
  <si>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</si>
  <si>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</si>
  <si>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</si>
  <si>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</si>
  <si>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</si>
  <si>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</si>
  <si>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</si>
  <si>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</si>
  <si>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</si>
  <si>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</si>
  <si>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</si>
  <si>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</si>
  <si>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</si>
  <si>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</si>
  <si>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</si>
  <si>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</si>
  <si>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</si>
  <si>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</si>
  <si>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</si>
  <si>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</si>
  <si>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</si>
  <si>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</si>
  <si>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</si>
  <si>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</si>
  <si>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</si>
  <si>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</si>
  <si>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</si>
  <si>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</si>
  <si>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</si>
  <si>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</si>
  <si>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</si>
  <si>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</si>
  <si>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</si>
  <si>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</si>
  <si>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</si>
  <si>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</si>
  <si>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</si>
  <si>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</si>
  <si>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</si>
  <si>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</si>
  <si>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</si>
  <si>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</si>
  <si>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</si>
  <si>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</si>
  <si>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</si>
  <si>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</si>
  <si>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</si>
  <si>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</si>
  <si>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</si>
  <si>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</si>
  <si>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</si>
  <si>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</si>
  <si>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</si>
  <si>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</si>
  <si>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</si>
  <si>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</si>
  <si>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</si>
  <si>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</si>
  <si>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</si>
  <si>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</si>
  <si>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</si>
  <si>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</si>
  <si>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</si>
  <si>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</si>
  <si>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</si>
  <si>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</si>
  <si>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</si>
  <si>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</si>
  <si>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</si>
  <si>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</si>
  <si>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</si>
  <si>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</si>
  <si>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</si>
  <si>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</si>
  <si>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</si>
  <si>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</si>
  <si>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</si>
  <si>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</si>
  <si>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</si>
  <si>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</si>
  <si>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</si>
  <si>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</si>
  <si>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</si>
  <si>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</si>
  <si>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</si>
  <si>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</si>
  <si>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</si>
  <si>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</si>
  <si>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</si>
  <si>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</si>
  <si>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</si>
  <si>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</si>
  <si>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</si>
  <si>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</si>
  <si>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</si>
  <si>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</si>
  <si>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</si>
  <si>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</si>
  <si>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</si>
  <si>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</si>
  <si>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</si>
  <si>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</si>
  <si>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</si>
  <si>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</si>
  <si>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</si>
  <si>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</si>
  <si>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</si>
  <si>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</si>
  <si>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</si>
  <si>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</si>
  <si>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</si>
  <si>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</si>
  <si>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</si>
  <si>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</si>
  <si>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</si>
  <si>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</si>
  <si>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</si>
  <si>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</si>
  <si>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</si>
  <si>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</si>
  <si>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</si>
  <si>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</si>
  <si>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</si>
  <si>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</si>
  <si>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</si>
  <si>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</si>
  <si>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</si>
  <si>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</si>
  <si>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</si>
  <si>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</si>
  <si>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</si>
  <si>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</si>
  <si>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</si>
  <si>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</si>
  <si>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</si>
  <si>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</si>
  <si>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</si>
  <si>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</si>
  <si>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</si>
  <si>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</si>
  <si>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</si>
  <si>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</si>
  <si>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</si>
  <si>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</si>
  <si>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</si>
  <si>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</si>
  <si>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</si>
  <si>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</si>
  <si>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</si>
  <si>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</si>
  <si>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</si>
  <si>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</si>
  <si>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</si>
  <si>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</si>
  <si>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</si>
  <si>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</si>
  <si>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</si>
  <si>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</si>
  <si>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</si>
  <si>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</si>
  <si>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</si>
  <si>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</si>
  <si>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</si>
  <si>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</si>
  <si>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</si>
  <si>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</si>
  <si>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</si>
  <si>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</si>
  <si>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</si>
  <si>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</si>
  <si>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</si>
  <si>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</si>
  <si>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</si>
  <si>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</si>
  <si>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</si>
  <si>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</si>
  <si>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</si>
  <si>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</si>
  <si>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</si>
  <si>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</si>
  <si>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</si>
  <si>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</si>
  <si>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</si>
  <si>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</si>
  <si>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</si>
  <si>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</si>
  <si>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</si>
  <si>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</si>
  <si>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</si>
  <si>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</si>
  <si>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</si>
  <si>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</si>
  <si>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</si>
  <si>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</si>
  <si>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</si>
  <si>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</si>
  <si>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</si>
  <si>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</si>
  <si>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</si>
  <si>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</si>
  <si>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</si>
  <si>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</si>
  <si>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</si>
  <si>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</si>
  <si>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</si>
  <si>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</si>
  <si>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</si>
  <si>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</si>
  <si>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</si>
  <si>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</si>
  <si>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</si>
  <si>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</si>
  <si>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</si>
  <si>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</si>
  <si>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</si>
  <si>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</si>
  <si>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</si>
  <si>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</si>
  <si>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</si>
  <si>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</si>
  <si>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</si>
  <si>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</si>
  <si>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</si>
  <si>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</si>
  <si>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</si>
  <si>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</si>
  <si>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</si>
  <si>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</si>
  <si>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</si>
  <si>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</si>
  <si>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</si>
  <si>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</si>
  <si>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</si>
  <si>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</si>
  <si>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</si>
  <si>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</si>
  <si>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</si>
  <si>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</si>
  <si>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</si>
  <si>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</si>
  <si>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</si>
  <si>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</si>
  <si>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</si>
  <si>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</si>
  <si>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</si>
  <si>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</si>
  <si>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</si>
  <si>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</si>
  <si>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</si>
  <si>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</si>
  <si>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</si>
  <si>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</si>
  <si>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</si>
  <si>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</si>
  <si>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</si>
  <si>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</si>
  <si>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</si>
  <si>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</si>
  <si>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</si>
  <si>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</si>
  <si>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</si>
  <si>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</si>
  <si>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</si>
  <si>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</si>
  <si>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</si>
  <si>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</si>
  <si>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</si>
  <si>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</si>
  <si>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</si>
  <si>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</si>
  <si>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</si>
  <si>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</si>
  <si>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</si>
  <si>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</si>
  <si>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</si>
  <si>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</si>
  <si>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</si>
  <si>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</si>
  <si>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</si>
  <si>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</si>
  <si>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</si>
  <si>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</si>
  <si>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</si>
  <si>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</si>
  <si>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</si>
  <si>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</si>
  <si>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</si>
  <si>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</si>
  <si>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</si>
  <si>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</si>
  <si>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</si>
  <si>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</si>
  <si>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</si>
  <si>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</si>
  <si>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</si>
  <si>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</si>
  <si>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</si>
  <si>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</si>
  <si>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</si>
  <si>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</si>
  <si>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</si>
  <si>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</si>
  <si>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</si>
  <si>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</si>
  <si>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</si>
  <si>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</si>
  <si>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</si>
  <si>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</si>
  <si>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</si>
  <si>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</si>
  <si>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</si>
  <si>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</si>
  <si>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</si>
  <si>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</si>
  <si>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</si>
  <si>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</si>
  <si>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</si>
  <si>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</si>
  <si>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</si>
  <si>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</si>
  <si>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</si>
  <si>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</si>
  <si>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</si>
  <si>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</si>
  <si>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</si>
  <si>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</si>
  <si>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</si>
  <si>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</si>
  <si>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</si>
  <si>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</si>
  <si>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</si>
  <si>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</si>
  <si>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</si>
  <si>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</si>
  <si>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</si>
  <si>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</si>
  <si>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</si>
  <si>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</si>
  <si>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</si>
  <si>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</si>
  <si>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</si>
  <si>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</si>
  <si>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</si>
  <si>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</si>
  <si>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</si>
  <si>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</si>
  <si>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</si>
  <si>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</si>
  <si>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</si>
  <si>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</si>
  <si>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</si>
  <si>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</si>
  <si>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</si>
  <si>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</si>
  <si>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</si>
  <si>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</si>
  <si>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</si>
  <si>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</si>
  <si>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</si>
  <si>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</si>
  <si>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</si>
  <si>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</si>
  <si>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</si>
  <si>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</si>
  <si>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</si>
  <si>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</si>
  <si>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</si>
  <si>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</si>
  <si>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</si>
  <si>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</si>
  <si>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</si>
  <si>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</si>
  <si>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</si>
  <si>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</si>
  <si>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</si>
  <si>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</si>
  <si>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</si>
  <si>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</si>
  <si>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</si>
  <si>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</si>
  <si>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</si>
  <si>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</si>
  <si>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</si>
  <si>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</si>
  <si>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</si>
  <si>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</si>
  <si>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</si>
  <si>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</si>
  <si>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</si>
  <si>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</si>
  <si>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</si>
  <si>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</si>
  <si>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</si>
  <si>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</si>
  <si>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</si>
  <si>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</si>
  <si>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</si>
  <si>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</si>
  <si>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</si>
  <si>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</si>
  <si>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</si>
  <si>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</si>
  <si>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</si>
  <si>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</si>
  <si>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</si>
  <si>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</si>
  <si>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</si>
  <si>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</si>
  <si>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</si>
  <si>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</si>
  <si>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</si>
  <si>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</si>
  <si>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</si>
  <si>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</si>
  <si>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</si>
  <si>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</si>
  <si>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</si>
  <si>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</si>
  <si>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</si>
  <si>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</si>
  <si>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</si>
  <si>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</si>
  <si>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</si>
  <si>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</si>
  <si>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</si>
  <si>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</si>
  <si>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</si>
  <si>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</si>
  <si>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</si>
  <si>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</si>
  <si>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</si>
  <si>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</si>
  <si>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</si>
  <si>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</si>
  <si>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</si>
  <si>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</si>
  <si>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</si>
  <si>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</si>
  <si>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</si>
  <si>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</si>
  <si>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</si>
  <si>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</si>
  <si>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</si>
  <si>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</si>
  <si>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</si>
  <si>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</si>
  <si>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</si>
  <si>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</si>
  <si>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</si>
  <si>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</si>
  <si>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</si>
  <si>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</si>
  <si>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</si>
  <si>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</si>
  <si>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</si>
  <si>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</si>
  <si>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</si>
  <si>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</si>
  <si>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</si>
  <si>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</si>
  <si>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</si>
  <si>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</si>
  <si>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</si>
  <si>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</si>
  <si>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</si>
  <si>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</si>
  <si>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</si>
  <si>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</si>
  <si>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</si>
  <si>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</si>
  <si>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</si>
  <si>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</si>
  <si>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</si>
  <si>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</si>
  <si>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</si>
  <si>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</si>
  <si>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</si>
  <si>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</si>
  <si>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</si>
  <si>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</si>
  <si>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</si>
  <si>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</si>
  <si>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</si>
  <si>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</si>
  <si>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</si>
  <si>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</si>
  <si>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</si>
  <si>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</si>
  <si>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</si>
  <si>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</si>
  <si>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</si>
  <si>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</si>
  <si>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</si>
  <si>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</si>
  <si>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</si>
  <si>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</si>
  <si>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</si>
  <si>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</si>
  <si>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</si>
  <si>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</si>
  <si>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</si>
  <si>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</si>
  <si>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</si>
  <si>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</si>
  <si>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</si>
  <si>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</si>
  <si>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</si>
  <si>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</si>
  <si>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</si>
  <si>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</si>
  <si>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</si>
  <si>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</si>
  <si>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</si>
  <si>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</si>
  <si>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</si>
  <si>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</si>
  <si>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</si>
  <si>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</si>
  <si>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</si>
  <si>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</si>
  <si>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</si>
  <si>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</si>
  <si>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</si>
  <si>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</si>
  <si>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</si>
  <si>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</si>
  <si>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</si>
  <si>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</si>
  <si>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</si>
  <si>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</si>
  <si>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</si>
  <si>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</si>
  <si>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</si>
  <si>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</si>
  <si>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</si>
  <si>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</si>
  <si>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</si>
  <si>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</si>
  <si>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</si>
  <si>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</si>
  <si>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</si>
  <si>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</si>
  <si>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</si>
  <si>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</si>
  <si>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</si>
  <si>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</si>
  <si>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</si>
  <si>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</si>
  <si>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</si>
  <si>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</si>
  <si>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</si>
  <si>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</si>
  <si>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</si>
  <si>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</si>
  <si>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</si>
  <si>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</si>
  <si>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</si>
  <si>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</si>
  <si>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</si>
  <si>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</si>
  <si>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</si>
  <si>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</si>
  <si>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</si>
  <si>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</si>
  <si>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</si>
  <si>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</si>
  <si>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</si>
  <si>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</si>
  <si>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</si>
  <si>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</si>
  <si>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</si>
  <si>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</si>
  <si>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</si>
  <si>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</si>
  <si>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</si>
  <si>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</si>
  <si>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</si>
  <si>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</si>
  <si>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</si>
  <si>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</si>
  <si>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</si>
  <si>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</si>
  <si>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</si>
  <si>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</si>
  <si>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</si>
  <si>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</si>
  <si>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</si>
  <si>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</si>
  <si>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</si>
  <si>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</si>
  <si>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</si>
  <si>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</si>
  <si>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</si>
  <si>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</si>
  <si>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</si>
  <si>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</si>
  <si>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</si>
  <si>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</si>
  <si>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</si>
  <si>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</si>
  <si>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</si>
  <si>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</si>
  <si>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</si>
  <si>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</si>
  <si>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</si>
  <si>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</si>
  <si>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</si>
  <si>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</si>
  <si>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</si>
  <si>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</si>
  <si>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</si>
  <si>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</si>
  <si>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</si>
  <si>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</si>
  <si>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</si>
  <si>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</si>
  <si>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</si>
  <si>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</si>
  <si>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</si>
  <si>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</si>
  <si>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</si>
  <si>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</si>
  <si>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</si>
  <si>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</si>
  <si>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</si>
  <si>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</si>
  <si>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</si>
  <si>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</si>
  <si>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</si>
  <si>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</si>
  <si>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</si>
  <si>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</si>
  <si>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</si>
  <si>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</si>
  <si>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</si>
  <si>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</si>
  <si>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</si>
  <si>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</si>
  <si>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</si>
  <si>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</si>
  <si>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</si>
  <si>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</si>
  <si>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</si>
  <si>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</si>
  <si>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</si>
  <si>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</si>
  <si>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</si>
  <si>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</si>
  <si>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</si>
  <si>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</si>
  <si>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</si>
  <si>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</si>
  <si>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</si>
  <si>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</si>
  <si>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</si>
  <si>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</si>
  <si>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</si>
  <si>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</si>
  <si>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</si>
  <si>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</si>
  <si>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</si>
  <si>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</si>
  <si>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</si>
  <si>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</si>
  <si>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</si>
  <si>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</si>
  <si>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</si>
  <si>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</si>
  <si>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</si>
  <si>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</si>
  <si>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</si>
  <si>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</si>
  <si>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</si>
  <si>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</si>
  <si>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</si>
  <si>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</si>
  <si>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</si>
  <si>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</si>
  <si>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</si>
  <si>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</si>
  <si>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</si>
  <si>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</si>
  <si>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</si>
  <si>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</si>
  <si>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</si>
  <si>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</si>
  <si>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</si>
  <si>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</si>
  <si>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</si>
  <si>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</si>
  <si>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</si>
  <si>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</si>
  <si>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</si>
  <si>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</si>
  <si>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</si>
  <si>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</si>
  <si>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</si>
  <si>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</si>
  <si>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</si>
  <si>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</si>
  <si>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</si>
  <si>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</si>
  <si>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</si>
  <si>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</si>
  <si>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</si>
  <si>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</si>
  <si>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</si>
  <si>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</si>
  <si>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</si>
  <si>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</si>
  <si>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</si>
  <si>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</si>
  <si>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</si>
  <si>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</si>
  <si>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</si>
  <si>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</si>
  <si>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</si>
  <si>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</si>
  <si>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</si>
  <si>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</si>
  <si>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</si>
  <si>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</si>
  <si>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</si>
  <si>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</si>
  <si>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</si>
  <si>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</si>
  <si>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</si>
  <si>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</si>
  <si>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</si>
  <si>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</si>
  <si>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</si>
  <si>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</si>
  <si>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</si>
  <si>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</si>
  <si>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</si>
  <si>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</si>
  <si>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</si>
  <si>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</si>
  <si>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</si>
  <si>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</si>
  <si>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</si>
  <si>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</si>
  <si>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</si>
  <si>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</si>
  <si>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</si>
  <si>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</si>
  <si>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</si>
  <si>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</si>
  <si>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</si>
  <si>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</si>
  <si>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</si>
  <si>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</si>
  <si>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</si>
  <si>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</si>
  <si>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</si>
  <si>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</si>
  <si>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</si>
  <si>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</si>
  <si>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</si>
  <si>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</si>
  <si>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</si>
  <si>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</si>
  <si>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</si>
  <si>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</si>
  <si>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</si>
  <si>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</si>
  <si>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</si>
  <si>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</si>
  <si>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</si>
  <si>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</si>
  <si>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</si>
  <si>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</si>
  <si>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</si>
  <si>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</si>
  <si>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</si>
  <si>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</si>
  <si>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</si>
  <si>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</si>
  <si>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</si>
  <si>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</si>
  <si>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</si>
  <si>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</si>
  <si>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</si>
  <si>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</si>
  <si>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</si>
  <si>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</si>
  <si>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</si>
  <si>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</si>
  <si>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</si>
  <si>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</si>
  <si>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</si>
  <si>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</si>
  <si>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</si>
  <si>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</si>
  <si>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</si>
  <si>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</si>
  <si>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</si>
  <si>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</si>
  <si>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</si>
  <si>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</si>
  <si>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</si>
  <si>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</si>
  <si>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</si>
  <si>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</si>
  <si>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</si>
  <si>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</si>
  <si>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</si>
  <si>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</si>
  <si>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</si>
  <si>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</si>
  <si>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</si>
  <si>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</si>
  <si>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</si>
  <si>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</si>
  <si>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</si>
  <si>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</si>
  <si>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</si>
  <si>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</si>
  <si>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</si>
  <si>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</si>
  <si>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</si>
  <si>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</si>
  <si>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</si>
  <si>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</si>
  <si>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</si>
  <si>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</si>
  <si>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</si>
  <si>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</si>
  <si>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</si>
  <si>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</si>
  <si>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</si>
  <si>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</si>
  <si>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</si>
  <si>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</si>
  <si>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</si>
  <si>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</si>
  <si>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</si>
  <si>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</si>
  <si>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</si>
  <si>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</si>
  <si>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</si>
  <si>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</si>
  <si>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</si>
  <si>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</si>
  <si>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</si>
  <si>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</si>
  <si>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</si>
  <si>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</si>
  <si>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</si>
  <si>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</si>
  <si>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</si>
  <si>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</si>
  <si>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</si>
  <si>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</si>
  <si>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</si>
  <si>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</si>
  <si>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</si>
  <si>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</si>
  <si>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</si>
  <si>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</si>
  <si>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</si>
  <si>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</si>
  <si>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</si>
  <si>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</si>
  <si>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</si>
  <si>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</si>
  <si>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</si>
  <si>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</si>
  <si>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</si>
  <si>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</si>
  <si>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</si>
  <si>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</si>
  <si>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</si>
  <si>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</si>
  <si>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</si>
  <si>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</si>
  <si>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</si>
  <si>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</si>
  <si>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</si>
  <si>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</si>
  <si>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</si>
  <si>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</si>
  <si>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</si>
  <si>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</si>
  <si>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</si>
  <si>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</si>
  <si>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</si>
  <si>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</si>
  <si>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</si>
  <si>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</si>
  <si>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</si>
  <si>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</si>
  <si>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</si>
  <si>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</si>
  <si>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</si>
  <si>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</si>
  <si>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</si>
  <si>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</si>
  <si>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</si>
  <si>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</si>
  <si>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</si>
  <si>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</si>
  <si>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</si>
  <si>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</si>
  <si>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</si>
  <si>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</si>
  <si>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</si>
  <si>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</si>
  <si>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</si>
  <si>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</si>
  <si>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</si>
  <si>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</si>
  <si>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</si>
  <si>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</si>
  <si>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</si>
  <si>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</si>
  <si>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</si>
  <si>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</si>
  <si>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</si>
  <si>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</si>
  <si>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</si>
  <si>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</si>
  <si>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</si>
  <si>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</si>
  <si>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</si>
  <si>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</si>
  <si>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</si>
  <si>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</si>
  <si>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</si>
  <si>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</si>
  <si>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</si>
  <si>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</si>
  <si>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</si>
  <si>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</si>
  <si>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</si>
  <si>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</si>
  <si>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</si>
  <si>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</si>
  <si>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</si>
  <si>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</si>
  <si>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</si>
  <si>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</si>
  <si>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</si>
  <si>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</si>
  <si>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</si>
  <si>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</si>
  <si>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</si>
  <si>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</si>
  <si>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</si>
  <si>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</si>
  <si>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</si>
  <si>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</si>
  <si>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</si>
  <si>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</si>
  <si>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</si>
  <si>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</si>
  <si>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</si>
  <si>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</si>
  <si>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</si>
  <si>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</si>
  <si>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</si>
  <si>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</si>
  <si>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</si>
  <si>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</si>
  <si>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</si>
  <si>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</si>
  <si>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</si>
  <si>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</si>
  <si>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</si>
  <si>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</si>
  <si>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</si>
  <si>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</si>
  <si>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</si>
  <si>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</si>
  <si>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</si>
  <si>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</si>
  <si>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</si>
  <si>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</si>
  <si>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</si>
  <si>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</si>
  <si>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</si>
  <si>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</si>
  <si>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</si>
  <si>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</si>
  <si>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</si>
  <si>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</si>
  <si>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</si>
  <si>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</si>
  <si>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</si>
  <si>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</si>
  <si>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</si>
  <si>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</si>
  <si>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</si>
  <si>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</si>
  <si>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</si>
  <si>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</si>
  <si>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</si>
  <si>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</si>
  <si>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</si>
  <si>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</si>
  <si>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</si>
  <si>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</si>
  <si>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</si>
  <si>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</si>
  <si>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</si>
  <si>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</si>
  <si>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</si>
  <si>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</si>
  <si>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</si>
  <si>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</si>
  <si>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</si>
  <si>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</si>
  <si>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</si>
  <si>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</si>
  <si>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</si>
  <si>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</si>
  <si>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</si>
  <si>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</si>
  <si>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</si>
  <si>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</si>
  <si>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</si>
  <si>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</si>
  <si>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</si>
  <si>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</si>
  <si>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</si>
  <si>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</si>
  <si>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</si>
  <si>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</si>
  <si>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</si>
  <si>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</si>
  <si>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</si>
  <si>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</si>
  <si>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</si>
  <si>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</si>
  <si>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</si>
  <si>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</si>
  <si>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</si>
  <si>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</si>
  <si>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</si>
  <si>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</si>
  <si>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</si>
  <si>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</si>
  <si>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</si>
  <si>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</si>
  <si>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</si>
  <si>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</si>
  <si>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</si>
  <si>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</si>
  <si>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</si>
  <si>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</si>
  <si>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</si>
  <si>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</si>
  <si>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</si>
  <si>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</si>
  <si>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</si>
  <si>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</si>
  <si>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</si>
  <si>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</si>
  <si>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</si>
  <si>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</si>
  <si>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</si>
  <si>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</si>
  <si>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</si>
  <si>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</si>
  <si>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</si>
  <si>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</si>
  <si>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</si>
  <si>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</si>
  <si>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</si>
  <si>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</si>
  <si>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</si>
  <si>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</si>
  <si>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</si>
  <si>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</si>
  <si>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</si>
  <si>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</si>
  <si>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</si>
  <si>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</si>
  <si>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</si>
  <si>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</si>
  <si>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</si>
  <si>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</si>
  <si>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</si>
  <si>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</si>
  <si>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</si>
  <si>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</si>
  <si>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</si>
  <si>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</si>
  <si>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</si>
  <si>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</si>
  <si>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</si>
  <si>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</si>
  <si>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</si>
  <si>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</si>
  <si>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</si>
  <si>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</si>
  <si>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</si>
  <si>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</si>
  <si>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</si>
  <si>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</si>
  <si>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</si>
  <si>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</si>
  <si>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</si>
  <si>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</si>
  <si>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</si>
  <si>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</si>
  <si>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</si>
  <si>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</si>
  <si>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</si>
  <si>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</si>
  <si>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</si>
  <si>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</si>
  <si>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</si>
  <si>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</si>
  <si>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</si>
  <si>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</si>
  <si>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</si>
  <si>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</si>
  <si>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</si>
  <si>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</si>
  <si>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</si>
  <si>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</si>
  <si>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</si>
  <si>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</si>
  <si>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</si>
  <si>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</si>
  <si>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</si>
  <si>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</si>
  <si>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</si>
  <si>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</si>
  <si>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</si>
  <si>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</si>
  <si>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</si>
  <si>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</si>
  <si>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</si>
  <si>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</si>
  <si>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</si>
  <si>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</si>
  <si>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</si>
  <si>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</si>
  <si>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</si>
  <si>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</si>
  <si>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</si>
  <si>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</si>
  <si>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</si>
  <si>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</si>
  <si>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</si>
  <si>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</si>
  <si>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</si>
  <si>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</si>
  <si>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</si>
  <si>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</si>
  <si>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</si>
  <si>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</si>
  <si>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</si>
  <si>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</si>
  <si>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</si>
  <si>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</si>
  <si>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</si>
  <si>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</si>
  <si>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</si>
  <si>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</si>
  <si>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</si>
  <si>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</si>
  <si>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</si>
  <si>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</si>
  <si>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</si>
  <si>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</si>
  <si>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</si>
  <si>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</si>
  <si>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</si>
  <si>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</si>
  <si>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</si>
  <si>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</si>
  <si>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</si>
  <si>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</si>
  <si>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</si>
  <si>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</si>
  <si>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</si>
  <si>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</si>
  <si>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</si>
  <si>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</si>
  <si>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</si>
  <si>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</si>
  <si>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</si>
  <si>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</si>
  <si>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</si>
  <si>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</si>
  <si>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</si>
  <si>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</si>
  <si>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</si>
  <si>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</si>
  <si>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</si>
  <si>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</si>
  <si>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</si>
  <si>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</si>
  <si>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</si>
  <si>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</si>
  <si>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</si>
  <si>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</si>
  <si>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</si>
  <si>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</si>
  <si>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</si>
  <si>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</si>
  <si>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</si>
  <si>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</si>
  <si>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</si>
  <si>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</si>
  <si>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</si>
  <si>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</si>
  <si>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</si>
  <si>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</si>
  <si>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</si>
  <si>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</si>
  <si>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</si>
  <si>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</si>
  <si>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</si>
  <si>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</si>
  <si>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</si>
  <si>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</si>
  <si>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</si>
  <si>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</si>
  <si>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</si>
  <si>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</si>
  <si>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</si>
  <si>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</si>
  <si>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</si>
  <si>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</si>
  <si>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</si>
  <si>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</si>
  <si>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</si>
  <si>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</si>
  <si>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</si>
  <si>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</si>
  <si>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</si>
  <si>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</si>
  <si>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</si>
  <si>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</si>
  <si>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</si>
  <si>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</si>
  <si>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</si>
  <si>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</si>
  <si>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</si>
  <si>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</si>
  <si>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</si>
  <si>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</si>
  <si>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</si>
  <si>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</si>
  <si>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</si>
  <si>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</si>
  <si>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</si>
  <si>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</si>
  <si>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</si>
  <si>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</si>
  <si>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</si>
  <si>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</si>
  <si>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</si>
  <si>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</si>
  <si>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</si>
  <si>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</si>
  <si>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</si>
  <si>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</si>
  <si>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</si>
  <si>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</si>
  <si>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</si>
  <si>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</si>
  <si>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</si>
  <si>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</si>
  <si>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</si>
  <si>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</si>
  <si>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</si>
  <si>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</si>
  <si>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</si>
  <si>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</si>
  <si>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</si>
  <si>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</si>
  <si>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</si>
  <si>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</si>
  <si>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</si>
  <si>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</si>
  <si>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</si>
  <si>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</si>
  <si>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</si>
  <si>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</si>
  <si>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</si>
  <si>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</si>
  <si>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</si>
  <si>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</si>
  <si>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</si>
  <si>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</si>
  <si>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</si>
  <si>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</si>
  <si>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</si>
  <si>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</si>
  <si>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</si>
  <si>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</si>
  <si>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</si>
  <si>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</si>
  <si>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</si>
  <si>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</si>
  <si>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</si>
  <si>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</si>
  <si>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</si>
  <si>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</si>
  <si>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</si>
  <si>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</si>
  <si>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</si>
  <si>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</si>
  <si>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</si>
  <si>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</si>
  <si>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</si>
  <si>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</si>
  <si>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</si>
  <si>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</si>
  <si>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</si>
  <si>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</si>
  <si>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</si>
  <si>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</si>
  <si>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</si>
  <si>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</si>
  <si>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</si>
  <si>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</si>
  <si>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</si>
  <si>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</si>
  <si>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</si>
  <si>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</si>
  <si>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</si>
  <si>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</si>
  <si>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</si>
  <si>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</si>
  <si>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</si>
  <si>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</si>
  <si>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</si>
  <si>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</si>
  <si>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</si>
  <si>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</si>
  <si>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</si>
  <si>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</si>
  <si>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</si>
  <si>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</si>
  <si>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</si>
  <si>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</si>
  <si>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</si>
  <si>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</si>
  <si>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</si>
  <si>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</si>
  <si>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</si>
  <si>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</si>
  <si>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</si>
  <si>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</si>
  <si>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</si>
  <si>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</si>
  <si>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</si>
  <si>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</si>
  <si>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</si>
  <si>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</si>
  <si>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</si>
  <si>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</si>
  <si>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</si>
  <si>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</si>
  <si>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</si>
  <si>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</si>
  <si>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</si>
  <si>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</si>
  <si>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</si>
  <si>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</si>
  <si>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</si>
  <si>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</si>
  <si>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</si>
  <si>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</si>
  <si>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</si>
  <si>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</si>
  <si>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</si>
  <si>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</si>
  <si>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</si>
  <si>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</si>
  <si>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</si>
  <si>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</si>
  <si>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</si>
  <si>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</si>
  <si>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</si>
  <si>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</si>
  <si>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</si>
  <si>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</si>
  <si>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</si>
  <si>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</si>
  <si>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</si>
  <si>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</si>
  <si>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</si>
  <si>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</si>
  <si>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</si>
  <si>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</si>
  <si>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</si>
  <si>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</si>
  <si>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</si>
  <si>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</si>
  <si>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</si>
  <si>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</si>
  <si>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</si>
  <si>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</si>
  <si>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</si>
  <si>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</si>
  <si>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</si>
  <si>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</si>
  <si>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</si>
  <si>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</si>
  <si>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</si>
  <si>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</si>
  <si>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</si>
  <si>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</si>
  <si>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</si>
  <si>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</si>
  <si>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</si>
  <si>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</si>
  <si>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</si>
  <si>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</si>
  <si>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</si>
  <si>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</si>
  <si>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</si>
  <si>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</si>
  <si>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</si>
  <si>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</si>
  <si>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</si>
  <si>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</si>
  <si>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</si>
  <si>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</si>
  <si>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</si>
  <si>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</si>
  <si>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</si>
  <si>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</si>
  <si>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</si>
  <si>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</si>
  <si>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</si>
  <si>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</si>
  <si>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</si>
  <si>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</si>
  <si>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</si>
  <si>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</si>
  <si>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</si>
  <si>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</si>
  <si>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</si>
  <si>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</si>
  <si>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</si>
  <si>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</si>
  <si>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</si>
  <si>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</si>
  <si>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</si>
  <si>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</si>
  <si>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</si>
  <si>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</si>
  <si>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</si>
  <si>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</si>
  <si>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</si>
  <si>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</si>
  <si>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</si>
  <si>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</si>
  <si>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</si>
  <si>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</si>
  <si>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</si>
  <si>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</si>
  <si>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</si>
  <si>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</si>
  <si>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</si>
  <si>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</si>
  <si>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</si>
  <si>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</si>
  <si>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</si>
  <si>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</si>
  <si>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</si>
  <si>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</si>
  <si>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</si>
  <si>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</si>
  <si>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</si>
  <si>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</si>
  <si>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</si>
  <si>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</si>
  <si>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</si>
  <si>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</si>
  <si>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</si>
  <si>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</si>
  <si>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</si>
  <si>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</si>
  <si>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</si>
  <si>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</si>
  <si>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</si>
  <si>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</si>
  <si>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</si>
  <si>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</si>
  <si>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</si>
  <si>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</si>
  <si>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</si>
  <si>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</si>
  <si>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</si>
  <si>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</si>
  <si>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</si>
  <si>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</si>
  <si>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</si>
  <si>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</si>
  <si>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</si>
  <si>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</si>
  <si>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</si>
  <si>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</si>
  <si>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</si>
  <si>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</si>
  <si>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</si>
  <si>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</si>
  <si>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</si>
  <si>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</si>
  <si>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</si>
  <si>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</si>
  <si>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</si>
  <si>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</si>
  <si>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</si>
  <si>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</si>
  <si>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</si>
  <si>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</si>
  <si>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</si>
  <si>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</si>
  <si>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</si>
  <si>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</si>
  <si>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</si>
  <si>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</si>
  <si>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</si>
  <si>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</si>
  <si>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</si>
  <si>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</si>
  <si>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</si>
  <si>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</si>
  <si>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</si>
  <si>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</si>
  <si>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</si>
  <si>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</si>
  <si>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</si>
  <si>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</si>
  <si>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</si>
  <si>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</si>
  <si>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</si>
  <si>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</si>
  <si>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</si>
  <si>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</si>
  <si>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</si>
  <si>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</si>
  <si>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</si>
  <si>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</si>
  <si>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</si>
  <si>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</si>
  <si>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</si>
  <si>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</si>
  <si>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</si>
  <si>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</si>
  <si>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</si>
  <si>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</si>
  <si>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</si>
  <si>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</si>
  <si>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</si>
  <si>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</si>
  <si>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</si>
  <si>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</si>
  <si>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</si>
  <si>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</si>
  <si>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</si>
  <si>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</si>
  <si>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</si>
  <si>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</si>
  <si>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</si>
  <si>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</si>
  <si>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</si>
  <si>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</si>
  <si>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</si>
  <si>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</si>
  <si>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</si>
  <si>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</si>
  <si>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</si>
  <si>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</si>
  <si>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</si>
  <si>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</si>
  <si>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</si>
  <si>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</si>
  <si>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</si>
  <si>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</si>
  <si>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</si>
  <si>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</si>
  <si>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</si>
  <si>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</si>
  <si>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</si>
  <si>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</si>
  <si>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</si>
  <si>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</si>
  <si>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</si>
  <si>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</si>
  <si>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</si>
  <si>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</si>
  <si>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</si>
  <si>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</si>
  <si>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</si>
  <si>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</si>
  <si>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</si>
  <si>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</si>
  <si>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</si>
  <si>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</si>
  <si>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</si>
  <si>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</si>
  <si>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</si>
  <si>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</si>
  <si>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</si>
  <si>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</si>
  <si>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</si>
  <si>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</si>
  <si>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</si>
  <si>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</si>
  <si>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</si>
  <si>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</si>
  <si>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</si>
  <si>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</si>
  <si>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</si>
  <si>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</si>
  <si>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</si>
  <si>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</si>
  <si>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</si>
  <si>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</si>
  <si>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</si>
  <si>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</si>
  <si>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</si>
  <si>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</si>
  <si>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</si>
  <si>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</si>
  <si>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</si>
  <si>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</si>
  <si>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</si>
  <si>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</si>
  <si>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</si>
  <si>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</si>
  <si>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</si>
  <si>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</si>
  <si>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</si>
  <si>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</si>
  <si>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</si>
  <si>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</si>
  <si>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</si>
  <si>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</si>
  <si>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</si>
  <si>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</si>
  <si>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</si>
  <si>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</si>
  <si>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</si>
  <si>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</si>
  <si>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</si>
  <si>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</si>
  <si>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</si>
  <si>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</si>
  <si>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</si>
  <si>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</si>
  <si>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</si>
  <si>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</si>
  <si>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</si>
  <si>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</si>
  <si>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</si>
  <si>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</si>
  <si>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</si>
  <si>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</si>
  <si>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</si>
  <si>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</si>
  <si>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</si>
  <si>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</si>
  <si>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</si>
  <si>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</si>
  <si>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</si>
  <si>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</si>
  <si>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</si>
  <si>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</si>
  <si>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</si>
  <si>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</si>
  <si>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</si>
  <si>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</si>
  <si>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</si>
  <si>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</si>
  <si>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</si>
  <si>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</si>
  <si>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</si>
  <si>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</si>
  <si>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</si>
  <si>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</si>
  <si>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</si>
  <si>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</si>
  <si>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</si>
  <si>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</si>
  <si>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</si>
  <si>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</si>
  <si>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</si>
  <si>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</si>
  <si>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</si>
  <si>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</si>
  <si>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</si>
  <si>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</si>
  <si>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</si>
  <si>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</si>
  <si>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</si>
  <si>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</si>
  <si>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</si>
  <si>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</si>
  <si>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</si>
  <si>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</si>
  <si>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</si>
  <si>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</si>
  <si>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</si>
  <si>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</si>
  <si>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</si>
  <si>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</si>
  <si>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</si>
  <si>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</si>
  <si>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</si>
  <si>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</si>
  <si>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</si>
  <si>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</si>
  <si>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</si>
  <si>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</si>
  <si>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</si>
  <si>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</si>
  <si>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</si>
  <si>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</si>
  <si>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</si>
  <si>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</si>
  <si>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</si>
  <si>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</si>
  <si>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</si>
  <si>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</si>
  <si>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</si>
  <si>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</si>
  <si>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</si>
  <si>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</si>
  <si>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</si>
  <si>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</si>
  <si>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</si>
  <si>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</si>
  <si>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</si>
  <si>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</si>
  <si>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</si>
  <si>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</si>
  <si>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</si>
  <si>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</si>
  <si>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</si>
  <si>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</si>
  <si>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</si>
  <si>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</si>
  <si>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</si>
  <si>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</si>
  <si>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</si>
  <si>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</si>
  <si>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</si>
  <si>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</si>
  <si>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</si>
  <si>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</si>
  <si>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</si>
  <si>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</si>
  <si>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</si>
  <si>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</si>
  <si>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</si>
  <si>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</si>
  <si>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</si>
  <si>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</si>
  <si>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</si>
  <si>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</si>
  <si>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</si>
  <si>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</si>
  <si>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</si>
  <si>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</si>
  <si>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</si>
  <si>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</si>
  <si>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</si>
  <si>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</si>
  <si>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</si>
  <si>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</si>
  <si>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</si>
  <si>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</si>
  <si>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</si>
  <si>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</si>
  <si>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</si>
  <si>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</si>
  <si>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</si>
  <si>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</si>
  <si>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</si>
  <si>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</si>
  <si>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</si>
  <si>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</si>
  <si>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</si>
  <si>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</si>
  <si>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</si>
  <si>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</si>
  <si>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</si>
  <si>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</si>
  <si>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</si>
  <si>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</si>
  <si>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</si>
  <si>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</si>
  <si>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</si>
  <si>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</si>
  <si>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</si>
  <si>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</si>
  <si>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</si>
  <si>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</si>
  <si>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</si>
  <si>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</si>
  <si>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</si>
  <si>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</si>
  <si>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</si>
  <si>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</si>
  <si>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</si>
  <si>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</si>
  <si>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</si>
  <si>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</si>
  <si>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</si>
  <si>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</si>
  <si>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</si>
  <si>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</si>
  <si>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</si>
  <si>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</si>
  <si>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</si>
  <si>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</si>
  <si>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</si>
  <si>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</si>
  <si>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</si>
  <si>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</si>
  <si>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</si>
  <si>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</si>
  <si>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</si>
  <si>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</si>
  <si>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</si>
  <si>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</si>
  <si>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</si>
  <si>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</si>
  <si>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</si>
  <si>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</si>
  <si>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</si>
  <si>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</si>
  <si>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</si>
  <si>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</si>
  <si>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</si>
  <si>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</si>
  <si>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</si>
  <si>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</si>
  <si>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</si>
  <si>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</si>
  <si>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</si>
  <si>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</si>
  <si>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</si>
  <si>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</si>
  <si>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</si>
  <si>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</si>
  <si>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</si>
  <si>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</si>
  <si>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</si>
  <si>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</si>
  <si>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</si>
  <si>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</si>
  <si>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</si>
  <si>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</si>
  <si>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</si>
  <si>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</si>
  <si>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</si>
  <si>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</si>
  <si>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</si>
  <si>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</si>
  <si>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</si>
  <si>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</si>
  <si>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</si>
  <si>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</si>
  <si>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</si>
  <si>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</si>
  <si>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</si>
  <si>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</si>
  <si>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</si>
  <si>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</si>
  <si>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</si>
  <si>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</si>
  <si>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</si>
  <si>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</si>
  <si>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</si>
  <si>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</si>
  <si>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</si>
  <si>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</si>
  <si>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</si>
  <si>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</si>
  <si>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</si>
  <si>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</si>
  <si>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</si>
  <si>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</si>
  <si>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</si>
  <si>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</si>
  <si>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</si>
  <si>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</si>
  <si>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</si>
  <si>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</si>
  <si>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</si>
  <si>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</si>
  <si>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</si>
  <si>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</si>
  <si>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</si>
  <si>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</si>
  <si>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</si>
  <si>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</si>
  <si>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</si>
  <si>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</si>
  <si>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</si>
  <si>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</si>
  <si>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</si>
  <si>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</si>
  <si>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</si>
  <si>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</si>
  <si>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</si>
  <si>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</si>
  <si>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</si>
  <si>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</si>
  <si>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</si>
  <si>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</si>
  <si>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</si>
  <si>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</si>
  <si>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</si>
  <si>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</si>
  <si>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</si>
  <si>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</si>
  <si>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</si>
  <si>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</si>
  <si>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</si>
  <si>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</si>
  <si>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</si>
  <si>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</si>
  <si>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</si>
  <si>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</si>
  <si>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</si>
  <si>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</si>
  <si>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</si>
  <si>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</si>
  <si>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</si>
  <si>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</si>
  <si>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</si>
  <si>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</si>
  <si>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</si>
  <si>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</si>
  <si>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</si>
  <si>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</si>
  <si>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</si>
  <si>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</si>
  <si>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</si>
  <si>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</si>
  <si>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</si>
  <si>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</si>
  <si>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</si>
  <si>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</si>
  <si>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</si>
  <si>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</si>
  <si>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</si>
  <si>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</si>
  <si>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</si>
  <si>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</si>
  <si>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</si>
  <si>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</si>
  <si>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</si>
  <si>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</si>
  <si>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</si>
  <si>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</si>
  <si>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</si>
  <si>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</si>
  <si>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</si>
  <si>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</si>
  <si>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</si>
  <si>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</si>
  <si>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</si>
  <si>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</si>
  <si>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</si>
  <si>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</si>
  <si>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</si>
  <si>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</si>
  <si>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</si>
  <si>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</si>
  <si>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</si>
  <si>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</si>
  <si>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</si>
  <si>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</si>
  <si>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</si>
  <si>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</si>
  <si>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</si>
  <si>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</si>
  <si>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</si>
  <si>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</si>
  <si>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</si>
  <si>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</si>
  <si>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</si>
  <si>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</si>
  <si>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</si>
  <si>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</si>
  <si>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</si>
  <si>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</si>
  <si>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</si>
  <si>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</si>
  <si>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</si>
  <si>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</si>
  <si>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</si>
  <si>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</si>
  <si>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</si>
  <si>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</si>
  <si>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</si>
  <si>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</si>
  <si>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</si>
  <si>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</si>
  <si>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</si>
  <si>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</si>
  <si>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</si>
  <si>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</si>
  <si>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</si>
  <si>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</si>
  <si>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</si>
  <si>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</si>
  <si>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</si>
  <si>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</si>
  <si>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</si>
  <si>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</si>
  <si>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</si>
  <si>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</si>
  <si>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</si>
  <si>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</si>
  <si>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</si>
  <si>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</si>
  <si>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</si>
  <si>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</si>
  <si>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</si>
  <si>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</si>
  <si>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</si>
  <si>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</si>
  <si>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</si>
  <si>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</si>
  <si>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</si>
  <si>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</si>
  <si>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</si>
  <si>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</si>
  <si>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</si>
  <si>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</si>
  <si>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</si>
  <si>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</si>
  <si>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</si>
  <si>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</si>
  <si>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</si>
  <si>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</si>
  <si>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</si>
  <si>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</si>
  <si>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</si>
  <si>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</si>
  <si>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</si>
  <si>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</si>
  <si>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</si>
  <si>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</si>
  <si>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</si>
  <si>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</si>
  <si>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</si>
  <si>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</si>
  <si>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</si>
  <si>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</si>
  <si>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</si>
  <si>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</si>
  <si>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</si>
  <si>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</si>
  <si>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</si>
  <si>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</si>
  <si>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</si>
  <si>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</si>
  <si>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</si>
  <si>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</si>
  <si>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</si>
  <si>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</si>
  <si>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</si>
  <si>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</si>
  <si>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</si>
  <si>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</si>
  <si>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</si>
  <si>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</si>
  <si>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</si>
  <si>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</si>
  <si>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</si>
  <si>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</si>
  <si>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</si>
  <si>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</si>
  <si>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</si>
  <si>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</si>
  <si>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</si>
  <si>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</si>
  <si>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</si>
  <si>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</si>
  <si>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</si>
  <si>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</si>
  <si>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</si>
  <si>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</si>
  <si>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</si>
  <si>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</si>
  <si>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</si>
  <si>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</si>
  <si>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</si>
  <si>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</si>
  <si>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</si>
  <si>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</si>
  <si>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</si>
  <si>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</si>
  <si>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</si>
  <si>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</si>
  <si>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</si>
  <si>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</si>
  <si>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</si>
  <si>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</si>
  <si>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</si>
  <si>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</si>
  <si>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</si>
  <si>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</si>
  <si>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</si>
  <si>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</si>
  <si>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</si>
  <si>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</si>
  <si>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</si>
  <si>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</si>
  <si>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</si>
  <si>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</si>
  <si>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</si>
  <si>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</si>
  <si>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</si>
  <si>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</si>
  <si>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</si>
  <si>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</si>
  <si>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</si>
  <si>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</si>
  <si>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</si>
  <si>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</si>
  <si>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</si>
  <si>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</si>
  <si>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</si>
  <si>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</si>
  <si>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</si>
  <si>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</si>
  <si>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</si>
  <si>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</si>
  <si>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</si>
  <si>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</si>
  <si>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</si>
  <si>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</si>
  <si>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</si>
  <si>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</si>
  <si>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</si>
  <si>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</si>
  <si>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</si>
  <si>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</si>
  <si>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</si>
  <si>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</si>
  <si>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</si>
  <si>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</si>
  <si>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</si>
  <si>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</si>
  <si>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</si>
  <si>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</si>
  <si>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</si>
  <si>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</si>
  <si>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</si>
  <si>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</si>
  <si>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</si>
  <si>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</si>
  <si>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</si>
  <si>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</si>
  <si>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</si>
  <si>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</si>
  <si>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</si>
  <si>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</si>
  <si>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</si>
  <si>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</si>
  <si>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</si>
  <si>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</si>
  <si>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</si>
  <si>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</si>
  <si>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</si>
  <si>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</si>
  <si>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</si>
  <si>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</si>
  <si>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</si>
  <si>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</si>
  <si>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</si>
  <si>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</si>
  <si>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</si>
  <si>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</si>
  <si>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</si>
  <si>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</si>
  <si>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</si>
  <si>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</si>
  <si>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</si>
  <si>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</si>
  <si>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</si>
  <si>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</si>
  <si>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</si>
  <si>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</si>
  <si>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</si>
  <si>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</si>
  <si>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</si>
  <si>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</si>
  <si>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</si>
  <si>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</si>
  <si>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</si>
  <si>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</si>
  <si>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</si>
  <si>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</si>
  <si>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</si>
  <si>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</si>
  <si>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</si>
  <si>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</si>
  <si>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</si>
  <si>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</si>
  <si>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</si>
  <si>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</si>
  <si>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</si>
  <si>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</si>
  <si>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</si>
  <si>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</si>
  <si>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</si>
  <si>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</si>
  <si>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</si>
  <si>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</si>
  <si>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</si>
  <si>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</si>
  <si>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</si>
  <si>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</si>
  <si>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</si>
  <si>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</si>
  <si>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</si>
  <si>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</si>
  <si>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</si>
  <si>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</si>
  <si>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</si>
  <si>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</si>
  <si>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</si>
  <si>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</si>
  <si>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</si>
  <si>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</si>
  <si>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</si>
  <si>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</si>
  <si>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</si>
  <si>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</si>
  <si>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</si>
  <si>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</si>
  <si>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</si>
  <si>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</si>
  <si>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</si>
  <si>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</si>
  <si>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</si>
  <si>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</si>
  <si>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</si>
  <si>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</si>
  <si>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</si>
  <si>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</si>
  <si>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</si>
  <si>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</si>
  <si>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</si>
  <si>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</si>
  <si>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</si>
  <si>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</si>
  <si>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</si>
  <si>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</si>
  <si>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</si>
  <si>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</si>
  <si>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</si>
  <si>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</si>
  <si>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</si>
  <si>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</si>
  <si>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</si>
  <si>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</si>
  <si>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</si>
  <si>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</si>
  <si>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</si>
  <si>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</si>
  <si>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</si>
  <si>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</si>
  <si>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</si>
  <si>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</si>
  <si>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</si>
  <si>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</si>
  <si>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</si>
  <si>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</si>
  <si>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</si>
  <si>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</si>
  <si>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</si>
  <si>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</si>
  <si>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</si>
  <si>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</si>
  <si>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</si>
  <si>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</si>
  <si>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</si>
  <si>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</si>
  <si>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</si>
  <si>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</si>
  <si>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</si>
  <si>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</si>
  <si>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</si>
  <si>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</si>
  <si>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</si>
  <si>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</si>
  <si>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</si>
  <si>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</si>
  <si>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</si>
  <si>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</si>
  <si>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</si>
  <si>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</si>
  <si>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</si>
  <si>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</si>
  <si>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</si>
  <si>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</si>
  <si>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</si>
  <si>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</si>
  <si>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</si>
  <si>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</si>
  <si>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</si>
  <si>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</si>
  <si>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</si>
  <si>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</si>
  <si>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</si>
  <si>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</si>
  <si>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</si>
  <si>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</si>
  <si>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</si>
  <si>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</si>
  <si>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</si>
  <si>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</si>
  <si>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</si>
  <si>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</si>
  <si>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</si>
  <si>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</si>
  <si>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</si>
  <si>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</si>
  <si>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</si>
  <si>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</si>
  <si>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</si>
  <si>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</si>
  <si>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</si>
  <si>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</si>
  <si>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</si>
  <si>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</si>
  <si>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</si>
  <si>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</si>
  <si>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</si>
  <si>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</si>
  <si>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</si>
  <si>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</si>
  <si>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</si>
  <si>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</si>
  <si>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</si>
  <si>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</si>
  <si>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</si>
  <si>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</si>
  <si>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</si>
  <si>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</si>
  <si>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</si>
  <si>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</si>
  <si>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</si>
  <si>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</si>
  <si>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</si>
  <si>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</si>
  <si>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</si>
  <si>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</si>
  <si>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</si>
  <si>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</si>
  <si>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</si>
  <si>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</si>
  <si>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</si>
  <si>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</si>
  <si>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</si>
  <si>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</si>
  <si>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</si>
  <si>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</si>
  <si>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</si>
  <si>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</si>
  <si>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</si>
  <si>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</si>
  <si>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</si>
  <si>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</si>
  <si>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</si>
  <si>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</si>
  <si>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</si>
  <si>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</si>
  <si>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</si>
  <si>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</si>
  <si>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</si>
  <si>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</si>
  <si>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</si>
  <si>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</si>
  <si>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</si>
  <si>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</si>
  <si>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</si>
  <si>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</si>
  <si>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</si>
  <si>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</si>
  <si>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</si>
  <si>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</si>
  <si>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</si>
  <si>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</si>
  <si>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</si>
  <si>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</si>
  <si>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</si>
  <si>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</si>
  <si>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</si>
  <si>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</si>
  <si>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</si>
  <si>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</si>
  <si>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</si>
  <si>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</si>
  <si>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</si>
  <si>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</si>
  <si>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</si>
  <si>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</si>
  <si>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</si>
  <si>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</si>
  <si>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</si>
  <si>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</si>
  <si>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</si>
  <si>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</si>
  <si>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</si>
  <si>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</si>
  <si>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</si>
  <si>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</si>
  <si>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</si>
  <si>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</si>
  <si>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</si>
  <si>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</si>
  <si>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</si>
  <si>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</si>
  <si>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</si>
  <si>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</si>
  <si>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</si>
  <si>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</si>
  <si>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</si>
  <si>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</si>
  <si>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</si>
  <si>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</si>
  <si>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</si>
  <si>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</si>
  <si>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</si>
  <si>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</si>
  <si>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</si>
  <si>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</si>
  <si>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</si>
  <si>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</si>
  <si>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</si>
  <si>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</si>
  <si>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</si>
  <si>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</si>
  <si>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</si>
  <si>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</si>
  <si>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</si>
  <si>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</si>
  <si>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</si>
  <si>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</si>
  <si>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</si>
  <si>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</si>
  <si>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</si>
  <si>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</si>
  <si>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</si>
  <si>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</si>
  <si>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</si>
  <si>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</si>
  <si>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</si>
  <si>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</si>
  <si>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</si>
  <si>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</si>
  <si>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</si>
  <si>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</si>
  <si>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</si>
  <si>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</si>
  <si>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</si>
  <si>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</si>
  <si>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</si>
  <si>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</si>
  <si>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</si>
  <si>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</si>
  <si>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</si>
  <si>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</si>
  <si>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</si>
  <si>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</si>
  <si>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</si>
  <si>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</si>
  <si>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</si>
  <si>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</si>
  <si>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</si>
  <si>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</si>
  <si>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</si>
  <si>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</si>
  <si>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</si>
  <si>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</si>
  <si>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</si>
  <si>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</si>
  <si>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</si>
  <si>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</si>
  <si>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</si>
  <si>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</si>
  <si>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</si>
  <si>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</si>
  <si>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</si>
  <si>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</si>
  <si>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</si>
  <si>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</si>
  <si>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</si>
  <si>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</si>
  <si>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</si>
  <si>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</si>
  <si>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</si>
  <si>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</si>
  <si>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</si>
  <si>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</si>
  <si>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</si>
  <si>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</si>
  <si>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</si>
  <si>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</si>
  <si>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</si>
  <si>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</si>
  <si>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</si>
  <si>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</si>
  <si>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</si>
  <si>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</si>
  <si>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</si>
  <si>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</si>
  <si>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</si>
  <si>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</si>
  <si>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</si>
  <si>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</si>
  <si>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</si>
  <si>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</si>
  <si>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</si>
  <si>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</si>
  <si>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</si>
  <si>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</si>
  <si>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</si>
  <si>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</si>
  <si>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</si>
  <si>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</si>
  <si>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</si>
  <si>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</si>
  <si>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</si>
  <si>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</si>
  <si>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</si>
  <si>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</si>
  <si>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</si>
  <si>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</si>
  <si>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</si>
  <si>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</si>
  <si>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</si>
  <si>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</si>
  <si>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</si>
  <si>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</si>
  <si>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</si>
  <si>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</si>
  <si>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</si>
  <si>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</si>
  <si>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</si>
  <si>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</si>
  <si>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</si>
  <si>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</si>
  <si>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</si>
  <si>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</si>
  <si>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</si>
  <si>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</si>
  <si>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</si>
  <si>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</si>
  <si>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</si>
  <si>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</si>
  <si>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</si>
  <si>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</si>
  <si>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</si>
  <si>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</si>
  <si>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</si>
  <si>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</si>
  <si>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</si>
  <si>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</si>
  <si>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</si>
  <si>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</si>
  <si>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</si>
  <si>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</si>
  <si>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</si>
  <si>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</si>
  <si>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</si>
  <si>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</si>
  <si>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</si>
  <si>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</si>
  <si>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</si>
  <si>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</si>
  <si>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</si>
  <si>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</si>
  <si>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</si>
  <si>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</si>
  <si>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</si>
  <si>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</si>
  <si>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</si>
  <si>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</si>
  <si>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</si>
  <si>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</si>
  <si>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</si>
  <si>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</si>
  <si>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</si>
  <si>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</si>
  <si>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</si>
  <si>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</si>
  <si>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</si>
  <si>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</si>
  <si>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</si>
  <si>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</si>
  <si>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</si>
  <si>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</si>
  <si>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</si>
  <si>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</si>
  <si>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</si>
  <si>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</si>
  <si>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</si>
  <si>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</si>
  <si>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</si>
  <si>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</si>
  <si>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</si>
  <si>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</si>
  <si>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</si>
  <si>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</si>
  <si>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</si>
  <si>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</si>
  <si>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</si>
  <si>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</si>
  <si>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</si>
  <si>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</si>
  <si>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</si>
  <si>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</si>
  <si>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</si>
  <si>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</si>
  <si>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</si>
  <si>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</si>
  <si>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</si>
  <si>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</si>
  <si>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</si>
  <si>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</si>
  <si>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</si>
  <si>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</si>
  <si>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</si>
  <si>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</si>
  <si>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</si>
  <si>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</si>
  <si>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</si>
  <si>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</si>
  <si>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</si>
  <si>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</si>
  <si>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</si>
  <si>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</si>
  <si>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</si>
  <si>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</si>
  <si>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</si>
  <si>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</si>
  <si>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</si>
  <si>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</si>
  <si>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</si>
  <si>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</si>
  <si>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</si>
  <si>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</si>
  <si>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</si>
  <si>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</si>
  <si>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</si>
  <si>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</si>
  <si>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</si>
  <si>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</si>
  <si>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</si>
  <si>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</si>
  <si>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</si>
  <si>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</si>
  <si>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</si>
  <si>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</si>
  <si>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</si>
  <si>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</si>
  <si>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</si>
  <si>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</si>
  <si>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</si>
  <si>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</si>
  <si>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</si>
  <si>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</si>
  <si>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</si>
  <si>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</si>
  <si>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</si>
  <si>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</si>
  <si>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</si>
  <si>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</si>
  <si>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</si>
  <si>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</si>
  <si>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</si>
  <si>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</si>
  <si>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</si>
  <si>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</si>
  <si>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</si>
  <si>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</si>
  <si>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</si>
  <si>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</si>
  <si>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</si>
  <si>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</si>
  <si>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</si>
  <si>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</si>
  <si>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</si>
  <si>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</si>
  <si>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</si>
  <si>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</si>
  <si>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</si>
  <si>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</si>
  <si>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</si>
  <si>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</si>
  <si>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</si>
  <si>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</si>
  <si>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</si>
  <si>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</si>
  <si>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</si>
  <si>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</si>
  <si>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</si>
  <si>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</si>
  <si>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</si>
  <si>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</si>
  <si>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</si>
  <si>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</si>
  <si>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</si>
  <si>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</si>
  <si>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</si>
  <si>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</si>
  <si>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</si>
  <si>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</si>
  <si>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</si>
  <si>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</si>
  <si>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</si>
  <si>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</si>
  <si>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</si>
  <si>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</si>
  <si>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</si>
  <si>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</si>
  <si>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</si>
  <si>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</si>
  <si>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</si>
  <si>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</si>
  <si>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</si>
  <si>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</si>
  <si>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</si>
  <si>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</si>
  <si>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</si>
  <si>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</si>
  <si>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</si>
  <si>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</si>
  <si>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</si>
  <si>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</si>
  <si>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</si>
  <si>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</si>
  <si>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</si>
  <si>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</si>
  <si>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</si>
  <si>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</si>
  <si>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</si>
  <si>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</si>
  <si>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</si>
  <si>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</si>
  <si>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</si>
  <si>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</si>
  <si>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</si>
  <si>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</si>
  <si>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</si>
  <si>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</si>
  <si>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</si>
  <si>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</si>
  <si>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</si>
  <si>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</si>
  <si>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</si>
  <si>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</si>
  <si>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</si>
  <si>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</si>
  <si>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</si>
  <si>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</si>
  <si>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</si>
  <si>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</si>
  <si>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</si>
  <si>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</si>
  <si>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</si>
  <si>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</si>
  <si>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</si>
  <si>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</si>
  <si>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</si>
  <si>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</si>
  <si>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</si>
  <si>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</si>
  <si>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</si>
  <si>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</si>
  <si>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</si>
  <si>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</si>
  <si>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</si>
  <si>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</si>
  <si>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</si>
  <si>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</si>
  <si>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</si>
  <si>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</si>
  <si>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</si>
  <si>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</si>
  <si>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</si>
  <si>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</si>
  <si>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</si>
  <si>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</si>
  <si>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</si>
  <si>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</si>
  <si>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</si>
  <si>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</si>
  <si>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</si>
  <si>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</si>
  <si>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</si>
  <si>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</si>
  <si>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</si>
  <si>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</si>
  <si>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</si>
  <si>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</si>
  <si>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</si>
  <si>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</si>
  <si>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</si>
  <si>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</si>
  <si>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</si>
  <si>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</si>
  <si>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</si>
  <si>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</si>
  <si>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</si>
  <si>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</si>
  <si>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</si>
  <si>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</si>
  <si>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</si>
  <si>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</si>
  <si>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</si>
  <si>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</si>
  <si>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</si>
  <si>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</si>
  <si>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</si>
  <si>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</si>
  <si>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</si>
  <si>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</si>
  <si>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</si>
  <si>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</si>
  <si>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</si>
  <si>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</si>
  <si>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</si>
  <si>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</si>
  <si>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</si>
  <si>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</si>
  <si>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</si>
  <si>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</si>
  <si>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</si>
  <si>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</si>
  <si>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</si>
  <si>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</si>
  <si>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</si>
  <si>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</si>
  <si>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</si>
  <si>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</si>
  <si>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</si>
  <si>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</si>
  <si>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</si>
  <si>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</si>
  <si>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</si>
  <si>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</si>
  <si>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</si>
  <si>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</si>
  <si>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</si>
  <si>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</si>
  <si>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</si>
  <si>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</si>
  <si>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</si>
  <si>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</si>
  <si>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</si>
  <si>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</si>
  <si>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</si>
  <si>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</si>
  <si>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</si>
  <si>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</si>
  <si>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</si>
  <si>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</si>
  <si>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</si>
  <si>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</si>
  <si>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</si>
  <si>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</si>
  <si>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</si>
  <si>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</si>
  <si>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</si>
  <si>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</si>
  <si>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</si>
  <si>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</si>
  <si>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</si>
  <si>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</si>
  <si>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</si>
  <si>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</si>
  <si>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</si>
  <si>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</si>
  <si>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</si>
  <si>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</si>
  <si>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</si>
  <si>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</si>
  <si>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</si>
  <si>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</si>
  <si>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</si>
  <si>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</si>
  <si>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</si>
  <si>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</si>
  <si>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</si>
  <si>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</si>
  <si>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</si>
  <si>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</si>
  <si>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</si>
  <si>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</si>
  <si>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</si>
  <si>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</si>
  <si>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</si>
  <si>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</si>
  <si>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</si>
  <si>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</si>
  <si>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</si>
  <si>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</si>
  <si>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</si>
  <si>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</si>
  <si>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</si>
  <si>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</si>
  <si>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</si>
  <si>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</si>
  <si>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</si>
  <si>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</si>
  <si>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</si>
  <si>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</si>
  <si>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</si>
  <si>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</si>
  <si>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</si>
  <si>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</si>
  <si>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</si>
  <si>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</si>
  <si>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</si>
  <si>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</si>
  <si>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</si>
  <si>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</si>
  <si>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</si>
  <si>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</si>
  <si>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</si>
  <si>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</si>
  <si>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</si>
  <si>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</si>
  <si>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</si>
  <si>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</si>
  <si>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</si>
  <si>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</si>
  <si>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</si>
  <si>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</si>
  <si>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</si>
  <si>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</si>
  <si>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</si>
  <si>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</si>
  <si>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</si>
  <si>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</si>
  <si>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</si>
  <si>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</si>
  <si>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</si>
  <si>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</si>
  <si>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</si>
  <si>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</si>
  <si>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</si>
  <si>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</si>
  <si>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</si>
  <si>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</si>
  <si>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</si>
  <si>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</si>
  <si>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</si>
  <si>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</si>
  <si>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</si>
  <si>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</si>
  <si>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</si>
  <si>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</si>
  <si>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</si>
  <si>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</si>
  <si>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</si>
  <si>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</si>
  <si>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</si>
  <si>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</si>
  <si>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</si>
  <si>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</si>
  <si>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</si>
  <si>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</si>
  <si>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</si>
  <si>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</si>
  <si>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</si>
  <si>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</si>
  <si>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</si>
  <si>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</si>
  <si>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</si>
  <si>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</si>
  <si>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</si>
  <si>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</si>
  <si>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</si>
  <si>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</si>
  <si>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</si>
  <si>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</si>
  <si>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</si>
  <si>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</si>
  <si>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</si>
  <si>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</si>
  <si>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</si>
  <si>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</si>
  <si>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</si>
  <si>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</si>
  <si>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</si>
  <si>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</si>
  <si>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</si>
  <si>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</si>
  <si>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</si>
  <si>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</si>
  <si>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</si>
  <si>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</si>
  <si>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</si>
  <si>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</si>
  <si>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</si>
  <si>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</si>
  <si>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</si>
  <si>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</si>
  <si>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</si>
  <si>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</si>
  <si>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</si>
  <si>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</si>
  <si>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</si>
  <si>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</si>
  <si>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</si>
  <si>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</si>
  <si>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</si>
  <si>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</si>
  <si>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</si>
  <si>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</si>
  <si>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</si>
  <si>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</si>
  <si>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</si>
  <si>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</si>
  <si>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</si>
  <si>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</si>
  <si>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</si>
  <si>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</si>
  <si>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</si>
  <si>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</si>
  <si>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</si>
  <si>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</si>
  <si>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</si>
  <si>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</si>
  <si>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</si>
  <si>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</si>
  <si>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</si>
  <si>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</si>
  <si>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</si>
  <si>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</si>
  <si>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</si>
  <si>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</si>
  <si>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</si>
  <si>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</si>
  <si>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</si>
  <si>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</si>
  <si>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</si>
  <si>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</si>
  <si>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</si>
  <si>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</si>
  <si>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</si>
  <si>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</si>
  <si>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</si>
  <si>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</si>
  <si>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</si>
  <si>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</si>
  <si>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</si>
  <si>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</si>
  <si>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</si>
  <si>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</si>
  <si>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</si>
  <si>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</si>
  <si>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</si>
  <si>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</si>
  <si>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</si>
  <si>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</si>
  <si>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</si>
  <si>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</si>
  <si>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</si>
  <si>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</si>
  <si>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</si>
  <si>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</si>
  <si>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</si>
  <si>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</si>
  <si>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</si>
  <si>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</si>
  <si>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</si>
  <si>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</si>
  <si>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</si>
  <si>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</si>
  <si>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</si>
  <si>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</si>
  <si>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</si>
  <si>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</si>
  <si>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</si>
  <si>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</si>
  <si>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</si>
  <si>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</si>
  <si>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</si>
  <si>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</si>
  <si>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</si>
  <si>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</si>
  <si>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</si>
  <si>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</si>
  <si>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</si>
  <si>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</si>
  <si>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</si>
  <si>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</si>
  <si>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</si>
  <si>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</si>
  <si>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</si>
  <si>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</si>
  <si>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</si>
  <si>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</si>
  <si>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</si>
  <si>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</si>
  <si>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</si>
  <si>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</si>
  <si>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</si>
  <si>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</si>
  <si>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</si>
  <si>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</si>
  <si>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</si>
  <si>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</si>
  <si>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</si>
  <si>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</si>
  <si>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</si>
  <si>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</si>
  <si>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</si>
  <si>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</si>
  <si>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</si>
  <si>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</si>
  <si>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</si>
  <si>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</si>
  <si>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</si>
  <si>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</si>
  <si>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</si>
  <si>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</si>
  <si>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</si>
  <si>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</si>
  <si>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</si>
  <si>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</si>
  <si>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</si>
  <si>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</si>
  <si>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</si>
  <si>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</si>
  <si>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</si>
  <si>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</si>
  <si>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</si>
  <si>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</si>
  <si>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</si>
  <si>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</si>
  <si>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</si>
  <si>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</si>
  <si>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</si>
  <si>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</si>
  <si>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</si>
  <si>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</si>
  <si>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</si>
  <si>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</si>
  <si>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</si>
  <si>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</si>
  <si>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</si>
  <si>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</si>
  <si>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</si>
  <si>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</si>
  <si>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</si>
  <si>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</si>
  <si>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</si>
  <si>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</si>
  <si>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</si>
  <si>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</si>
  <si>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</si>
  <si>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</si>
  <si>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</si>
  <si>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</si>
  <si>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</si>
  <si>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</si>
  <si>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</si>
  <si>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</si>
  <si>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</si>
  <si>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</si>
  <si>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</si>
  <si>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</si>
  <si>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</si>
  <si>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</si>
  <si>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</si>
  <si>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</si>
  <si>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</si>
  <si>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</si>
  <si>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</si>
  <si>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</si>
  <si>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</si>
  <si>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</si>
  <si>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</si>
  <si>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</si>
  <si>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</si>
  <si>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</si>
  <si>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</si>
  <si>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</si>
  <si>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</si>
  <si>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</si>
  <si>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</si>
  <si>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</si>
  <si>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</si>
  <si>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</si>
  <si>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</si>
  <si>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</si>
  <si>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</si>
  <si>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</si>
  <si>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</si>
  <si>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</si>
  <si>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</si>
  <si>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</si>
  <si>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</si>
  <si>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</si>
  <si>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</si>
  <si>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</si>
  <si>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</si>
  <si>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</si>
  <si>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</si>
  <si>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</si>
  <si>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</si>
  <si>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</si>
  <si>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</si>
  <si>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</si>
  <si>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</si>
  <si>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</si>
  <si>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</si>
  <si>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</si>
  <si>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</si>
  <si>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</si>
  <si>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</si>
  <si>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</si>
  <si>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</si>
  <si>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</si>
  <si>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</si>
  <si>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</si>
  <si>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</si>
  <si>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</si>
  <si>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</si>
  <si>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</si>
  <si>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</si>
  <si>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</si>
  <si>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</si>
  <si>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</si>
  <si>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</si>
  <si>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</si>
  <si>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</si>
  <si>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</si>
  <si>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</si>
  <si>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</si>
  <si>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</si>
  <si>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</si>
  <si>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</si>
  <si>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</si>
  <si>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</si>
  <si>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</si>
  <si>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</si>
  <si>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</si>
  <si>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</si>
  <si>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</si>
  <si>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</si>
  <si>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</si>
  <si>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</si>
  <si>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</si>
  <si>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</si>
  <si>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</si>
  <si>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</si>
  <si>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</si>
  <si>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</si>
  <si>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</si>
  <si>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</si>
  <si>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</si>
  <si>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</si>
  <si>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</si>
  <si>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</si>
  <si>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</si>
  <si>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</si>
  <si>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</si>
  <si>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</si>
  <si>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</si>
  <si>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</si>
  <si>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</si>
  <si>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</si>
  <si>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</si>
  <si>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</si>
  <si>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</si>
  <si>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</si>
  <si>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</si>
  <si>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</si>
  <si>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</si>
  <si>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</si>
  <si>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</si>
  <si>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</si>
  <si>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</si>
  <si>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</si>
  <si>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</si>
  <si>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</si>
  <si>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</si>
  <si>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</si>
  <si>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</si>
  <si>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</si>
  <si>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</si>
  <si>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</si>
  <si>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</si>
  <si>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</si>
  <si>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</si>
  <si>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</si>
  <si>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</si>
  <si>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</si>
  <si>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</si>
  <si>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</si>
  <si>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</si>
  <si>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</si>
  <si>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</si>
  <si>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</si>
  <si>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</si>
  <si>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</si>
  <si>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</si>
  <si>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</si>
  <si>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</si>
  <si>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</si>
  <si>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</si>
  <si>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</si>
  <si>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</si>
  <si>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</si>
  <si>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</si>
  <si>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</si>
  <si>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</si>
  <si>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</si>
  <si>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</si>
  <si>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</si>
  <si>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</si>
  <si>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</si>
  <si>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</si>
  <si>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</si>
  <si>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</si>
  <si>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</si>
  <si>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</si>
  <si>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</si>
  <si>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</si>
  <si>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</si>
  <si>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</si>
  <si>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</si>
  <si>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</si>
  <si>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</si>
  <si>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</si>
  <si>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</si>
  <si>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</si>
  <si>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</si>
  <si>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</si>
  <si>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</si>
  <si>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</si>
  <si>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</si>
  <si>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</si>
  <si>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</si>
  <si>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</si>
  <si>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</si>
  <si>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</si>
  <si>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</si>
  <si>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</si>
  <si>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</si>
  <si>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</si>
  <si>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</si>
  <si>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</si>
  <si>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</si>
  <si>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</si>
  <si>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</si>
  <si>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</si>
  <si>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</si>
  <si>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</si>
  <si>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</si>
  <si>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</si>
  <si>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</si>
  <si>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</si>
  <si>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</si>
  <si>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</si>
  <si>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</si>
  <si>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</si>
  <si>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</si>
  <si>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</si>
  <si>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</si>
  <si>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</si>
  <si>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</si>
  <si>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</si>
  <si>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</si>
  <si>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</si>
  <si>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</si>
  <si>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</si>
  <si>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</si>
  <si>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</si>
  <si>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</si>
  <si>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</si>
  <si>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</si>
  <si>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</si>
  <si>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</si>
  <si>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</si>
  <si>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</si>
  <si>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</si>
  <si>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</si>
  <si>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</si>
  <si>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</si>
  <si>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</si>
  <si>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</si>
  <si>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</si>
  <si>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</si>
  <si>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</si>
  <si>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</si>
  <si>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</si>
  <si>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</si>
  <si>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</si>
  <si>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</si>
  <si>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</si>
  <si>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</si>
  <si>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</si>
  <si>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</si>
  <si>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</si>
  <si>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</si>
  <si>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</si>
  <si>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</si>
  <si>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</si>
  <si>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</si>
  <si>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</si>
  <si>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</si>
  <si>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</si>
  <si>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</si>
  <si>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</si>
  <si>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</si>
  <si>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</si>
  <si>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</si>
  <si>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</si>
  <si>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</si>
  <si>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</si>
  <si>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</si>
  <si>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</si>
  <si>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</si>
  <si>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</si>
  <si>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</si>
  <si>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</si>
  <si>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</si>
  <si>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</si>
  <si>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</si>
  <si>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</si>
  <si>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</si>
  <si>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</si>
  <si>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</si>
  <si>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</si>
  <si>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</si>
  <si>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</si>
  <si>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</si>
  <si>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</si>
  <si>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</si>
  <si>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</si>
  <si>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</si>
  <si>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</si>
  <si>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</si>
  <si>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</si>
  <si>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</si>
  <si>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</si>
  <si>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</si>
  <si>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</si>
  <si>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</si>
  <si>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</si>
  <si>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</si>
  <si>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</si>
  <si>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</si>
  <si>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</si>
  <si>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</si>
  <si>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</si>
  <si>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</si>
  <si>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</si>
  <si>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</si>
  <si>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</si>
  <si>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</si>
  <si>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</si>
  <si>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</si>
  <si>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</si>
  <si>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</si>
  <si>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</si>
  <si>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</si>
  <si>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</si>
  <si>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</si>
  <si>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</si>
  <si>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</si>
  <si>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</si>
  <si>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</si>
  <si>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</si>
  <si>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</si>
  <si>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</si>
  <si>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</si>
  <si>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</si>
  <si>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</si>
  <si>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</si>
  <si>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</si>
  <si>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</si>
  <si>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</si>
  <si>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</si>
  <si>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</si>
  <si>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</si>
  <si>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</si>
  <si>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</si>
  <si>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</si>
  <si>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</si>
  <si>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</si>
  <si>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</si>
  <si>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</si>
  <si>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</si>
  <si>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</si>
  <si>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</si>
  <si>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</si>
  <si>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</si>
  <si>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</si>
  <si>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</si>
  <si>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</si>
  <si>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</si>
  <si>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</si>
  <si>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</si>
  <si>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</si>
  <si>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</si>
  <si>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</si>
  <si>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</si>
  <si>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</si>
  <si>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</si>
  <si>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</si>
  <si>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</si>
  <si>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</si>
  <si>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</si>
  <si>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</si>
  <si>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</si>
  <si>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</si>
  <si>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</si>
  <si>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</si>
  <si>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</si>
  <si>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</si>
  <si>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</si>
  <si>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</si>
  <si>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</si>
  <si>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</si>
  <si>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</si>
  <si>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</si>
  <si>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</si>
  <si>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</si>
  <si>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</si>
  <si>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</si>
  <si>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</si>
  <si>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</si>
  <si>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</si>
  <si>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</si>
  <si>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</si>
  <si>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</si>
  <si>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</si>
  <si>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</si>
  <si>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</si>
  <si>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</si>
  <si>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</si>
  <si>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</si>
  <si>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</si>
  <si>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</si>
  <si>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</si>
  <si>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</si>
  <si>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</si>
  <si>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</si>
  <si>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</si>
  <si>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</si>
  <si>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</si>
  <si>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</si>
  <si>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</si>
  <si>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</si>
  <si>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</si>
  <si>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</si>
  <si>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</si>
  <si>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</si>
  <si>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</si>
  <si>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</si>
  <si>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</si>
  <si>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</si>
  <si>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</si>
  <si>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</si>
  <si>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</si>
  <si>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</si>
  <si>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</si>
  <si>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</si>
  <si>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</si>
  <si>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</si>
  <si>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</si>
  <si>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</si>
  <si>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</si>
  <si>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</si>
  <si>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</si>
  <si>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</si>
  <si>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</si>
  <si>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</si>
  <si>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</si>
  <si>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</si>
  <si>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</si>
  <si>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</si>
  <si>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</si>
  <si>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</si>
  <si>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</si>
  <si>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</si>
  <si>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</si>
  <si>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</si>
  <si>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</si>
  <si>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</si>
  <si>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</si>
  <si>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</si>
  <si>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</si>
  <si>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</si>
  <si>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</si>
  <si>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</si>
  <si>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</si>
  <si>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</si>
  <si>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</si>
  <si>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</si>
  <si>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</si>
  <si>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</si>
  <si>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</si>
  <si>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</si>
  <si>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</si>
  <si>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</si>
  <si>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</si>
  <si>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</si>
  <si>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</si>
  <si>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</si>
  <si>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</si>
  <si>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</si>
  <si>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</si>
  <si>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</si>
  <si>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</si>
  <si>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</si>
  <si>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</si>
  <si>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</si>
  <si>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</si>
  <si>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</si>
  <si>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</si>
  <si>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</si>
  <si>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</si>
  <si>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</si>
  <si>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</si>
  <si>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</si>
  <si>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</si>
  <si>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</si>
  <si>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</si>
  <si>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</si>
  <si>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</si>
  <si>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</si>
  <si>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</si>
  <si>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</si>
  <si>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</si>
  <si>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</si>
  <si>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</si>
  <si>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</si>
  <si>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</si>
  <si>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</si>
  <si>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</si>
  <si>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</si>
  <si>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</si>
  <si>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</si>
  <si>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</si>
  <si>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</si>
  <si>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</si>
  <si>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</si>
  <si>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</si>
  <si>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</si>
  <si>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</si>
  <si>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</si>
  <si>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</si>
  <si>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</si>
  <si>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</si>
  <si>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</si>
  <si>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</si>
  <si>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</si>
  <si>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</si>
  <si>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</si>
  <si>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</si>
  <si>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</si>
  <si>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</si>
  <si>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</si>
  <si>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</si>
  <si>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</si>
  <si>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</si>
  <si>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</si>
  <si>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</si>
  <si>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</si>
  <si>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</si>
  <si>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</si>
  <si>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</si>
  <si>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</si>
  <si>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</si>
  <si>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</si>
  <si>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</si>
  <si>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</si>
  <si>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</si>
  <si>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</si>
  <si>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</si>
  <si>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</si>
  <si>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</si>
  <si>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</si>
  <si>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</si>
  <si>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</si>
  <si>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</si>
  <si>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</si>
  <si>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</si>
  <si>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</si>
  <si>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</si>
  <si>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</si>
  <si>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</si>
  <si>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</si>
  <si>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</si>
  <si>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</si>
  <si>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</si>
  <si>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</si>
  <si>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</si>
  <si>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</si>
  <si>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</si>
  <si>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</si>
  <si>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</si>
  <si>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</si>
  <si>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</si>
  <si>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</si>
  <si>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</si>
  <si>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</si>
  <si>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</si>
  <si>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</si>
  <si>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</si>
  <si>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</si>
  <si>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</si>
  <si>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</si>
  <si>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</si>
  <si>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</si>
  <si>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</si>
  <si>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</si>
  <si>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</si>
  <si>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</si>
  <si>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</si>
  <si>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</si>
  <si>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</si>
  <si>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</si>
  <si>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</si>
  <si>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</si>
  <si>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</si>
  <si>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</si>
  <si>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</si>
  <si>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</si>
  <si>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</si>
  <si>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</si>
  <si>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</si>
  <si>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</si>
  <si>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</si>
  <si>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</si>
  <si>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</si>
  <si>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</si>
  <si>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</si>
  <si>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</si>
  <si>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</si>
  <si>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</si>
  <si>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</si>
  <si>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</si>
  <si>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</si>
  <si>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</si>
  <si>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</si>
  <si>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</si>
  <si>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</si>
  <si>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</si>
  <si>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</si>
  <si>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</si>
  <si>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</si>
  <si>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</si>
  <si>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</si>
  <si>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</si>
  <si>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</si>
  <si>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</si>
  <si>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</si>
  <si>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</si>
  <si>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</si>
  <si>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</si>
  <si>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</si>
  <si>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</si>
  <si>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</si>
  <si>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</si>
  <si>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</si>
  <si>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</si>
  <si>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</si>
  <si>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</si>
  <si>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</si>
  <si>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</si>
  <si>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</si>
  <si>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</si>
  <si>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</si>
  <si>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</si>
  <si>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</si>
  <si>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</si>
  <si>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</si>
  <si>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</si>
  <si>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</si>
  <si>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</si>
  <si>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</si>
  <si>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</si>
  <si>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</si>
  <si>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</si>
  <si>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</si>
  <si>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</si>
  <si>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</si>
  <si>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</si>
  <si>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</si>
  <si>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</si>
  <si>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</si>
  <si>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</si>
  <si>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</si>
  <si>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</si>
  <si>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</si>
  <si>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</si>
  <si>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</si>
  <si>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</si>
  <si>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</si>
  <si>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</si>
  <si>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</si>
  <si>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</si>
  <si>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</si>
  <si>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</si>
  <si>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</si>
  <si>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</si>
  <si>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</si>
  <si>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</si>
  <si>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</si>
  <si>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</si>
  <si>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</si>
  <si>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</si>
  <si>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</si>
  <si>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</si>
  <si>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</si>
  <si>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</si>
  <si>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</si>
  <si>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</si>
  <si>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</si>
  <si>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</si>
  <si>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</si>
  <si>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</si>
  <si>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</si>
  <si>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</si>
  <si>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</si>
  <si>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</si>
  <si>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</si>
  <si>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</si>
  <si>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</si>
  <si>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</si>
  <si>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</si>
  <si>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</si>
  <si>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</si>
  <si>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</si>
  <si>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</si>
  <si>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</si>
  <si>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</si>
  <si>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</si>
  <si>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</si>
  <si>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</si>
  <si>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</si>
  <si>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</si>
  <si>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</si>
  <si>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</si>
  <si>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</si>
  <si>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</si>
  <si>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</si>
  <si>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</si>
  <si>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</si>
  <si>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</si>
  <si>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</si>
  <si>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</si>
  <si>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</si>
  <si>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</si>
  <si>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</si>
  <si>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</si>
  <si>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</si>
  <si>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</si>
  <si>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</si>
  <si>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</si>
  <si>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</si>
  <si>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</si>
  <si>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</si>
  <si>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</si>
  <si>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</si>
  <si>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</si>
  <si>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</si>
  <si>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</si>
  <si>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</si>
  <si>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</si>
  <si>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</si>
  <si>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</si>
  <si>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</si>
  <si>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</si>
  <si>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</si>
  <si>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</si>
  <si>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</si>
  <si>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</si>
  <si>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</si>
  <si>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</si>
  <si>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</si>
  <si>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</si>
  <si>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</si>
  <si>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</si>
  <si>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</si>
  <si>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</si>
  <si>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</si>
  <si>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</si>
  <si>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</si>
  <si>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</si>
  <si>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</si>
  <si>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</si>
  <si>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</si>
  <si>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</si>
  <si>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</si>
  <si>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</si>
  <si>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</si>
  <si>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</si>
  <si>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</si>
  <si>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</si>
  <si>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</si>
  <si>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</si>
  <si>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</si>
  <si>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</si>
  <si>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</si>
  <si>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</si>
  <si>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</si>
  <si>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</si>
  <si>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</si>
  <si>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</si>
  <si>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</si>
  <si>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</si>
  <si>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</si>
  <si>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</si>
  <si>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</si>
  <si>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</si>
  <si>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</si>
  <si>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</si>
  <si>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</si>
  <si>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</si>
  <si>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</si>
  <si>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</si>
  <si>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</si>
  <si>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</si>
  <si>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</si>
  <si>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</si>
  <si>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</si>
  <si>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</si>
  <si>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</si>
  <si>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</si>
  <si>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</si>
  <si>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</si>
  <si>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</si>
  <si>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</si>
  <si>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</si>
  <si>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</si>
  <si>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</si>
  <si>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</si>
  <si>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</si>
  <si>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</si>
  <si>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</si>
  <si>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</si>
  <si>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</si>
  <si>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</si>
  <si>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</si>
  <si>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</si>
  <si>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</si>
  <si>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</si>
  <si>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</si>
  <si>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</si>
  <si>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</si>
  <si>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</si>
  <si>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</si>
  <si>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</si>
  <si>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</si>
  <si>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</si>
  <si>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</si>
  <si>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</si>
  <si>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</si>
  <si>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</si>
  <si>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</si>
  <si>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</si>
  <si>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</si>
  <si>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</si>
  <si>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</si>
  <si>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</si>
  <si>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</si>
  <si>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</si>
  <si>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</si>
  <si>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</si>
  <si>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</si>
  <si>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</si>
  <si>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</si>
  <si>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</si>
  <si>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</si>
  <si>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</si>
  <si>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</si>
  <si>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</si>
  <si>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</si>
  <si>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</si>
  <si>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</si>
  <si>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</si>
  <si>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</si>
  <si>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</si>
  <si>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</si>
  <si>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</si>
  <si>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</si>
  <si>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</si>
  <si>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</si>
  <si>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</si>
  <si>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</si>
  <si>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</si>
  <si>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</si>
  <si>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</si>
  <si>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</si>
  <si>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</si>
  <si>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</si>
  <si>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</si>
  <si>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</si>
  <si>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</si>
  <si>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</si>
  <si>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</si>
  <si>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</si>
  <si>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</si>
  <si>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</si>
  <si>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</si>
  <si>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</si>
  <si>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</si>
  <si>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</si>
  <si>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</si>
  <si>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</si>
  <si>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</si>
  <si>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</si>
  <si>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</si>
  <si>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</si>
  <si>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</si>
  <si>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</si>
  <si>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</si>
  <si>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</si>
  <si>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</si>
  <si>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</si>
  <si>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</si>
  <si>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</si>
  <si>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</si>
  <si>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</si>
  <si>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</si>
  <si>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</si>
  <si>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</si>
  <si>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</si>
  <si>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</si>
  <si>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</si>
  <si>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</si>
  <si>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</si>
  <si>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</si>
  <si>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</si>
  <si>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</si>
  <si>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</si>
  <si>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</si>
  <si>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</si>
  <si>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</si>
  <si>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</si>
  <si>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</si>
  <si>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</si>
  <si>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</si>
  <si>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</si>
  <si>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</si>
  <si>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</si>
  <si>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</si>
  <si>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</si>
  <si>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</si>
  <si>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</si>
  <si>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</si>
  <si>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</si>
  <si>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</si>
  <si>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</si>
  <si>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</si>
  <si>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</si>
  <si>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</si>
  <si>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</si>
  <si>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</si>
  <si>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</si>
  <si>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</si>
  <si>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</si>
  <si>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</si>
  <si>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</si>
  <si>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</si>
  <si>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</si>
  <si>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</si>
  <si>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</si>
  <si>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</si>
  <si>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</si>
  <si>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</si>
  <si>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</si>
  <si>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</si>
  <si>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</si>
  <si>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</si>
  <si>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</si>
  <si>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</si>
  <si>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</si>
  <si>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</si>
  <si>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</si>
  <si>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</si>
  <si>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</si>
  <si>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</si>
  <si>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</si>
  <si>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</si>
  <si>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</si>
  <si>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</si>
  <si>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</si>
  <si>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</si>
  <si>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</si>
  <si>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</si>
  <si>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</si>
  <si>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</si>
  <si>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</si>
  <si>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</si>
  <si>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</si>
  <si>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</si>
  <si>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</si>
  <si>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</si>
  <si>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</si>
  <si>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</si>
  <si>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</si>
  <si>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</si>
  <si>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</si>
  <si>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</si>
  <si>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</si>
  <si>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</si>
  <si>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</si>
  <si>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</si>
  <si>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</si>
  <si>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</si>
  <si>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</si>
  <si>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</si>
  <si>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</si>
  <si>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</si>
  <si>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</si>
  <si>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</si>
  <si>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</si>
  <si>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</si>
  <si>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</si>
  <si>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</si>
  <si>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</si>
  <si>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</si>
  <si>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</si>
  <si>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</si>
  <si>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</si>
  <si>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</si>
  <si>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</si>
  <si>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</si>
  <si>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</si>
  <si>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</si>
  <si>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</si>
  <si>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</si>
  <si>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</si>
  <si>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</si>
  <si>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</si>
  <si>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</si>
  <si>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</si>
  <si>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</si>
  <si>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</si>
  <si>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</si>
  <si>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</si>
  <si>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</si>
  <si>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</si>
  <si>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</si>
  <si>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</si>
  <si>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</si>
  <si>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</si>
  <si>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</si>
  <si>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</si>
  <si>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</si>
  <si>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</si>
  <si>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</si>
  <si>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</si>
  <si>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</si>
  <si>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</si>
  <si>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</si>
  <si>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</si>
  <si>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</si>
  <si>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</si>
  <si>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</si>
  <si>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</si>
  <si>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</si>
  <si>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</si>
  <si>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</si>
  <si>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</si>
  <si>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</si>
  <si>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</si>
  <si>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</si>
  <si>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</si>
  <si>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</si>
  <si>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</si>
  <si>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</si>
  <si>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</si>
  <si>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</si>
  <si>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</si>
  <si>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</si>
  <si>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</si>
  <si>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</si>
  <si>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</si>
  <si>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</si>
  <si>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</si>
  <si>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</si>
  <si>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</si>
  <si>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</si>
  <si>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</si>
  <si>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</si>
  <si>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</si>
  <si>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</si>
  <si>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</si>
  <si>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</si>
  <si>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</si>
  <si>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</si>
  <si>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</si>
  <si>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</si>
  <si>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</si>
  <si>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</si>
  <si>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</si>
  <si>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</si>
  <si>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</si>
  <si>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</si>
  <si>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</si>
  <si>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</si>
  <si>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</si>
  <si>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</si>
  <si>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</si>
  <si>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</si>
  <si>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</si>
  <si>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</si>
  <si>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</si>
  <si>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</si>
  <si>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</si>
  <si>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</si>
  <si>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</si>
  <si>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</si>
  <si>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</si>
  <si>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</si>
  <si>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</si>
  <si>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</si>
  <si>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</si>
  <si>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</si>
  <si>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</si>
  <si>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</si>
  <si>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</si>
  <si>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</si>
  <si>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</si>
  <si>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</si>
  <si>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</si>
  <si>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</si>
  <si>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</si>
  <si>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</si>
  <si>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</si>
  <si>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</si>
  <si>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</si>
  <si>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</si>
  <si>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</si>
  <si>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</si>
  <si>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</si>
  <si>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</si>
  <si>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</si>
  <si>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</si>
  <si>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</si>
  <si>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</si>
  <si>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</si>
  <si>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</si>
  <si>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</si>
  <si>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</si>
  <si>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</si>
  <si>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</si>
  <si>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</si>
  <si>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</si>
  <si>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</si>
  <si>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</si>
  <si>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</si>
  <si>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</si>
  <si>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</si>
  <si>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</si>
  <si>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</si>
  <si>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</si>
  <si>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</si>
  <si>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</si>
  <si>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</si>
  <si>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</si>
  <si>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</si>
  <si>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</si>
  <si>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</si>
  <si>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</si>
  <si>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</si>
  <si>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</si>
  <si>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</si>
  <si>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</si>
  <si>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</si>
  <si>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</si>
  <si>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</si>
  <si>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</si>
  <si>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</si>
  <si>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</si>
  <si>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</si>
  <si>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</si>
  <si>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</si>
  <si>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</si>
  <si>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</si>
  <si>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</si>
  <si>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</si>
  <si>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</si>
  <si>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</si>
  <si>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</si>
  <si>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</si>
  <si>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</si>
  <si>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</si>
  <si>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</si>
  <si>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</si>
  <si>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</si>
  <si>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</si>
  <si>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</si>
  <si>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</si>
  <si>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</si>
  <si>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</si>
  <si>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</si>
  <si>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</si>
  <si>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</si>
  <si>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</si>
  <si>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</si>
  <si>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</si>
  <si>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</si>
  <si>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</si>
  <si>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</si>
  <si>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</si>
  <si>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</si>
  <si>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</si>
  <si>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</si>
  <si>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</si>
  <si>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</si>
  <si>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</si>
  <si>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</si>
  <si>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</si>
  <si>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</si>
  <si>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</si>
  <si>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</si>
  <si>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</si>
  <si>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</si>
  <si>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</si>
  <si>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</si>
  <si>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</si>
  <si>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</si>
  <si>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</si>
  <si>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</si>
  <si>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</si>
  <si>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</si>
  <si>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</si>
  <si>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</si>
  <si>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</si>
  <si>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</si>
  <si>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</si>
  <si>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</si>
  <si>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</si>
  <si>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</si>
  <si>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</si>
  <si>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</si>
  <si>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</si>
  <si>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</si>
  <si>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</si>
  <si>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</si>
  <si>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</si>
  <si>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</si>
  <si>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</si>
  <si>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</si>
  <si>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</si>
  <si>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</si>
  <si>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</si>
  <si>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</si>
  <si>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</si>
  <si>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</si>
  <si>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</si>
  <si>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</si>
  <si>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</si>
  <si>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</si>
  <si>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</si>
  <si>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</si>
  <si>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</si>
  <si>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</si>
  <si>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</si>
  <si>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</si>
  <si>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</si>
  <si>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</si>
  <si>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</si>
  <si>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</si>
  <si>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</si>
  <si>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</si>
  <si>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</si>
  <si>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</si>
  <si>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</si>
  <si>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</si>
  <si>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</si>
  <si>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</si>
  <si>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</si>
  <si>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</si>
  <si>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</si>
  <si>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</si>
  <si>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</si>
  <si>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</si>
  <si>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</si>
  <si>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</si>
  <si>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</si>
  <si>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</si>
  <si>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</si>
  <si>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</si>
  <si>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</si>
  <si>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</si>
  <si>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</si>
  <si>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</si>
  <si>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</si>
  <si>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</si>
  <si>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</si>
  <si>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</si>
  <si>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</si>
  <si>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</si>
  <si>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</si>
  <si>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</si>
  <si>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</si>
  <si>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</si>
  <si>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</si>
  <si>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</si>
  <si>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</si>
  <si>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</si>
  <si>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</si>
  <si>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</si>
  <si>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</si>
  <si>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</si>
  <si>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</si>
  <si>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</si>
  <si>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</si>
  <si>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</si>
  <si>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</si>
  <si>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</si>
  <si>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</si>
  <si>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</si>
  <si>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</si>
  <si>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</si>
  <si>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</si>
  <si>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</si>
  <si>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</si>
  <si>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</si>
  <si>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</si>
  <si>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</si>
  <si>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</si>
  <si>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</si>
  <si>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</si>
  <si>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</si>
  <si>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</si>
  <si>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</si>
  <si>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</si>
  <si>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</si>
  <si>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</si>
  <si>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</si>
  <si>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</si>
  <si>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</si>
  <si>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</si>
  <si>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</si>
  <si>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</si>
  <si>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</si>
  <si>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</si>
  <si>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</si>
  <si>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</si>
  <si>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</si>
  <si>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</si>
  <si>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</si>
  <si>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</si>
  <si>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</si>
  <si>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</si>
  <si>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</si>
  <si>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</si>
  <si>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</si>
  <si>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</si>
  <si>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</si>
  <si>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</si>
  <si>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</si>
  <si>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</si>
  <si>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</si>
  <si>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</si>
  <si>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</si>
  <si>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</si>
  <si>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</si>
  <si>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</si>
  <si>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</si>
  <si>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</si>
  <si>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</si>
  <si>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</si>
  <si>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</si>
  <si>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</si>
  <si>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</si>
  <si>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</si>
  <si>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</si>
  <si>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</si>
  <si>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</si>
  <si>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</si>
  <si>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</si>
  <si>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</si>
  <si>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</si>
  <si>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</si>
  <si>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</si>
  <si>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</si>
  <si>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</si>
  <si>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</si>
  <si>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</si>
  <si>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</si>
  <si>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</si>
  <si>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</si>
  <si>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</si>
  <si>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</si>
  <si>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</si>
  <si>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</si>
  <si>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</si>
  <si>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</si>
  <si>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</si>
  <si>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</si>
  <si>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</si>
  <si>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</si>
  <si>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</si>
  <si>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</si>
  <si>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</si>
  <si>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</si>
  <si>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</si>
  <si>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</si>
  <si>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</si>
  <si>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</si>
  <si>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</si>
  <si>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</si>
  <si>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</si>
  <si>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</si>
  <si>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</si>
  <si>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</si>
  <si>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</si>
  <si>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</si>
  <si>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</si>
  <si>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</si>
  <si>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</si>
  <si>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</si>
  <si>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</si>
  <si>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</si>
  <si>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</si>
  <si>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</si>
  <si>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</si>
  <si>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</si>
  <si>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</si>
  <si>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</si>
  <si>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</si>
  <si>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</si>
  <si>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</si>
  <si>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</si>
  <si>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</si>
  <si>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</si>
  <si>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</si>
  <si>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</si>
  <si>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</si>
  <si>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</si>
  <si>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</si>
  <si>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</si>
  <si>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</si>
  <si>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</si>
  <si>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</si>
  <si>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</si>
  <si>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</si>
  <si>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</si>
  <si>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</si>
  <si>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</si>
  <si>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</si>
  <si>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</si>
  <si>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</si>
  <si>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</si>
  <si>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</si>
  <si>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</si>
  <si>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</si>
  <si>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</si>
  <si>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</si>
  <si>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</si>
  <si>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</si>
  <si>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</si>
  <si>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</si>
  <si>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</si>
  <si>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</si>
  <si>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</si>
  <si>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</si>
  <si>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</si>
  <si>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</si>
  <si>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</si>
  <si>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</si>
  <si>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</si>
  <si>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</si>
  <si>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</si>
  <si>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</si>
  <si>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</si>
  <si>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</si>
  <si>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</si>
  <si>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</si>
  <si>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</si>
  <si>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</si>
  <si>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</si>
  <si>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</si>
  <si>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</si>
  <si>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</si>
  <si>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</si>
  <si>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</si>
  <si>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</si>
  <si>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</si>
  <si>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</si>
  <si>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</si>
  <si>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</si>
  <si>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</si>
  <si>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</si>
  <si>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</si>
  <si>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</si>
  <si>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</si>
  <si>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</si>
  <si>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</si>
  <si>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</si>
  <si>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</si>
  <si>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</si>
  <si>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</si>
  <si>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</si>
  <si>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</si>
  <si>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</si>
  <si>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</si>
  <si>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</si>
  <si>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</si>
  <si>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</si>
  <si>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</si>
  <si>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</si>
  <si>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</si>
  <si>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</si>
  <si>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</si>
  <si>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</si>
  <si>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</si>
  <si>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</si>
  <si>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</si>
  <si>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</si>
  <si>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</si>
  <si>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</si>
  <si>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</si>
  <si>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</si>
  <si>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</si>
  <si>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</si>
  <si>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</si>
  <si>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</si>
  <si>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</si>
  <si>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</si>
  <si>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</si>
  <si>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</si>
  <si>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</si>
  <si>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</si>
  <si>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</si>
  <si>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</si>
  <si>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</si>
  <si>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</si>
  <si>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</si>
  <si>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</si>
  <si>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</si>
  <si>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</si>
  <si>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</si>
  <si>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</si>
  <si>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</si>
  <si>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</si>
  <si>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</si>
  <si>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</si>
  <si>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</si>
  <si>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</si>
  <si>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</si>
  <si>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</si>
  <si>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</si>
  <si>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</si>
  <si>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</si>
  <si>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</si>
  <si>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</si>
  <si>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</si>
  <si>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</si>
  <si>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</si>
  <si>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</si>
  <si>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</si>
  <si>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</si>
  <si>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</si>
  <si>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</si>
  <si>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</si>
  <si>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</si>
  <si>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</si>
  <si>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</si>
  <si>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</si>
  <si>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</si>
  <si>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</si>
  <si>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</si>
  <si>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</si>
  <si>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</si>
  <si>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</si>
  <si>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</si>
  <si>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</si>
  <si>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</si>
  <si>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</si>
  <si>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</si>
  <si>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</si>
  <si>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</si>
  <si>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</si>
  <si>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</si>
  <si>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</si>
  <si>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</si>
  <si>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</si>
  <si>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</si>
  <si>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</si>
  <si>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</si>
  <si>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</si>
  <si>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</si>
  <si>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</si>
  <si>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</si>
  <si>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</si>
  <si>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</si>
  <si>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</si>
  <si>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</si>
  <si>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</si>
  <si>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</si>
  <si>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</si>
  <si>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</si>
  <si>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</si>
  <si>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</si>
  <si>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</si>
  <si>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</si>
  <si>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</si>
  <si>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</si>
  <si>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</si>
  <si>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</si>
  <si>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</si>
  <si>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</si>
  <si>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</si>
  <si>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</si>
  <si>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</si>
  <si>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</si>
  <si>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</si>
  <si>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</si>
  <si>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</si>
  <si>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</si>
  <si>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</si>
  <si>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</si>
  <si>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</si>
  <si>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</si>
  <si>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</si>
  <si>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</si>
  <si>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</si>
  <si>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</si>
  <si>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</si>
  <si>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</si>
  <si>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</si>
  <si>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</si>
  <si>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</si>
  <si>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</si>
  <si>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</si>
  <si>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</si>
  <si>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</si>
  <si>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</si>
  <si>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</si>
  <si>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</si>
  <si>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</si>
  <si>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</si>
  <si>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</si>
  <si>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</si>
  <si>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</si>
  <si>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</si>
  <si>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</si>
  <si>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</si>
  <si>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</si>
  <si>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</si>
  <si>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</si>
  <si>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</si>
  <si>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</si>
  <si>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</si>
  <si>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</si>
  <si>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</si>
  <si>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</si>
  <si>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</si>
  <si>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</si>
  <si>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</si>
  <si>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</si>
  <si>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</si>
  <si>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</si>
  <si>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</si>
  <si>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</si>
  <si>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</si>
  <si>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</si>
  <si>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</si>
  <si>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</si>
  <si>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</si>
  <si>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</si>
  <si>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</si>
  <si>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</si>
  <si>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</si>
  <si>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</si>
  <si>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</si>
  <si>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</si>
  <si>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</si>
  <si>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</si>
  <si>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</si>
  <si>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</si>
  <si>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</si>
  <si>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</si>
  <si>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</si>
  <si>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</si>
  <si>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</si>
  <si>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</si>
  <si>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</si>
  <si>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</si>
  <si>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</si>
  <si>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</si>
  <si>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</si>
  <si>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</si>
  <si>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</si>
  <si>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</si>
  <si>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</si>
  <si>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</si>
  <si>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</si>
  <si>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</si>
  <si>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</si>
  <si>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</si>
  <si>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</si>
  <si>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</si>
  <si>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</si>
  <si>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</si>
  <si>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</si>
  <si>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</si>
  <si>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</si>
  <si>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</si>
  <si>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</si>
  <si>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</si>
  <si>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</si>
  <si>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</si>
  <si>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</si>
  <si>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</si>
  <si>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</si>
  <si>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</si>
  <si>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</si>
  <si>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</si>
  <si>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</si>
  <si>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</si>
  <si>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</si>
  <si>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</si>
  <si>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</si>
  <si>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</si>
  <si>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</si>
  <si>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</si>
  <si>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</si>
  <si>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</si>
  <si>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</si>
  <si>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</si>
  <si>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</si>
  <si>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</si>
  <si>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</si>
  <si>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</si>
  <si>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</si>
  <si>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</si>
  <si>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</si>
  <si>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</si>
  <si>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</si>
  <si>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</si>
  <si>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</si>
  <si>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</si>
  <si>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</si>
  <si>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</si>
  <si>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</si>
  <si>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</si>
  <si>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</si>
  <si>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</si>
  <si>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</si>
  <si>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</si>
  <si>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</si>
  <si>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</si>
  <si>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</si>
  <si>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</si>
  <si>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</si>
  <si>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</si>
  <si>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</si>
  <si>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</si>
  <si>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</si>
  <si>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</si>
  <si>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</si>
  <si>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</si>
  <si>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</si>
  <si>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</si>
  <si>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</si>
  <si>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</si>
  <si>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</si>
  <si>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</si>
  <si>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</si>
  <si>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</si>
  <si>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</si>
  <si>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</si>
  <si>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</si>
  <si>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</si>
  <si>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</si>
  <si>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</si>
  <si>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</si>
  <si>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</si>
  <si>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</si>
  <si>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</si>
  <si>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</si>
  <si>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</si>
  <si>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</si>
  <si>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</si>
  <si>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</si>
  <si>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</si>
  <si>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</si>
  <si>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</si>
  <si>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</si>
  <si>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</si>
  <si>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</si>
  <si>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</si>
  <si>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</si>
  <si>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</si>
  <si>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</si>
  <si>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</si>
  <si>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</si>
  <si>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</si>
  <si>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</si>
  <si>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</si>
  <si>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</si>
  <si>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</si>
  <si>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</si>
  <si>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</si>
  <si>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</si>
  <si>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</si>
  <si>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</si>
  <si>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</si>
  <si>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</si>
  <si>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</si>
  <si>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</si>
  <si>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</si>
  <si>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</si>
  <si>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</si>
  <si>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</si>
  <si>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</si>
  <si>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</si>
  <si>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</si>
  <si>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</si>
  <si>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</si>
  <si>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</si>
  <si>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</si>
  <si>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</si>
  <si>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</si>
  <si>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</si>
  <si>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</si>
  <si>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</si>
  <si>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</si>
  <si>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</si>
  <si>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</si>
  <si>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</si>
  <si>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</si>
  <si>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</si>
  <si>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</si>
  <si>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</si>
  <si>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</si>
  <si>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</si>
  <si>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</si>
  <si>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</si>
  <si>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</si>
  <si>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</si>
  <si>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</si>
  <si>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</si>
  <si>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</si>
  <si>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</si>
  <si>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</si>
  <si>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</si>
  <si>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</si>
  <si>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</si>
  <si>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</si>
  <si>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</si>
  <si>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</si>
  <si>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</si>
  <si>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</si>
  <si>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</si>
  <si>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</si>
  <si>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</si>
  <si>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</si>
  <si>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</si>
  <si>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</si>
  <si>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</si>
  <si>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</si>
  <si>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</si>
  <si>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</si>
  <si>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</si>
  <si>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</si>
  <si>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</si>
  <si>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</si>
  <si>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</si>
  <si>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</si>
  <si>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</si>
  <si>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</si>
  <si>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</si>
  <si>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</si>
  <si>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</si>
  <si>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</si>
  <si>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</si>
  <si>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</si>
  <si>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</si>
  <si>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</si>
  <si>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</si>
  <si>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</si>
  <si>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</si>
  <si>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</si>
  <si>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</si>
  <si>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</si>
  <si>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</si>
  <si>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</si>
  <si>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</si>
  <si>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</si>
  <si>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</si>
  <si>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</si>
  <si>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</si>
  <si>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</si>
  <si>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</si>
  <si>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</si>
  <si>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</si>
  <si>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</si>
  <si>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</si>
  <si>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</si>
  <si>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</si>
  <si>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</si>
  <si>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</si>
  <si>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</si>
  <si>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</si>
  <si>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</si>
  <si>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</si>
  <si>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</si>
  <si>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</si>
  <si>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</si>
  <si>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</si>
  <si>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</si>
  <si>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</si>
  <si>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</si>
  <si>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</si>
  <si>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</si>
  <si>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</si>
  <si>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</si>
  <si>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</si>
  <si>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</si>
  <si>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</si>
  <si>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</si>
  <si>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</si>
  <si>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</si>
  <si>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</si>
  <si>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</si>
  <si>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</si>
  <si>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</si>
  <si>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</si>
  <si>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</si>
  <si>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</si>
  <si>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</si>
  <si>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</si>
  <si>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</si>
  <si>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</si>
  <si>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</si>
  <si>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</si>
  <si>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</si>
  <si>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</si>
  <si>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</si>
  <si>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</si>
  <si>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</si>
  <si>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</si>
  <si>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</si>
  <si>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</si>
  <si>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</si>
  <si>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</si>
  <si>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</si>
  <si>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</si>
  <si>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</si>
  <si>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</si>
  <si>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</si>
  <si>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</si>
  <si>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</si>
  <si>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</si>
  <si>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</si>
  <si>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</si>
  <si>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</si>
  <si>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</si>
  <si>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</si>
  <si>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</si>
  <si>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</si>
  <si>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</si>
  <si>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</si>
  <si>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</si>
  <si>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</si>
  <si>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</si>
  <si>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</si>
  <si>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</si>
  <si>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</si>
  <si>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</si>
  <si>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</si>
  <si>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</si>
  <si>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</si>
  <si>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</si>
  <si>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</si>
  <si>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</si>
  <si>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</si>
  <si>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</si>
  <si>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</si>
  <si>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</si>
  <si>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</si>
  <si>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</si>
  <si>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</si>
  <si>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</si>
  <si>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</si>
  <si>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</si>
  <si>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</si>
  <si>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</si>
  <si>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</si>
  <si>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</si>
  <si>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</si>
  <si>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</si>
  <si>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</si>
  <si>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</si>
  <si>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</si>
  <si>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</si>
  <si>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</si>
  <si>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</si>
  <si>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</si>
  <si>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</si>
  <si>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</si>
  <si>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</si>
  <si>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</si>
  <si>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</si>
  <si>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</si>
  <si>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</si>
  <si>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</si>
  <si>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</si>
  <si>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</si>
  <si>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</si>
  <si>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</si>
  <si>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</si>
  <si>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</si>
  <si>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</si>
  <si>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</si>
  <si>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</si>
  <si>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</si>
  <si>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</si>
  <si>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</si>
  <si>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</si>
  <si>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</si>
  <si>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</si>
  <si>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</si>
  <si>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</si>
  <si>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</si>
  <si>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</si>
  <si>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</si>
  <si>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</si>
  <si>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</si>
  <si>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</si>
  <si>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</si>
  <si>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</si>
  <si>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</si>
  <si>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</si>
  <si>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</si>
  <si>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</si>
  <si>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</si>
  <si>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</si>
  <si>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</si>
  <si>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</si>
  <si>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</si>
  <si>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</si>
  <si>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</si>
  <si>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</si>
  <si>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</si>
  <si>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</si>
  <si>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</si>
  <si>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</si>
  <si>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</si>
  <si>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</si>
  <si>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</si>
  <si>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</si>
  <si>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</si>
  <si>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</si>
  <si>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</si>
  <si>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</si>
  <si>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</si>
  <si>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</si>
  <si>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</si>
  <si>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</si>
  <si>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</si>
  <si>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</si>
  <si>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</si>
  <si>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</si>
  <si>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</si>
  <si>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</si>
  <si>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</si>
  <si>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</si>
  <si>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</si>
  <si>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</si>
  <si>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</si>
  <si>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</si>
  <si>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</si>
  <si>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</si>
  <si>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</si>
  <si>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</si>
  <si>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</si>
  <si>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</si>
  <si>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</si>
  <si>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</si>
  <si>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</si>
  <si>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</si>
  <si>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</si>
  <si>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</si>
  <si>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</si>
  <si>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</si>
  <si>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</si>
  <si>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</si>
  <si>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</si>
  <si>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</si>
  <si>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</si>
  <si>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</si>
  <si>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</si>
  <si>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</si>
  <si>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</si>
  <si>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</si>
  <si>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</si>
  <si>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</si>
  <si>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</si>
  <si>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</si>
  <si>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</si>
  <si>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</si>
  <si>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</si>
  <si>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</si>
  <si>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</si>
  <si>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</si>
  <si>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</si>
  <si>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</si>
  <si>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</si>
  <si>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</si>
  <si>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</si>
  <si>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</si>
  <si>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</si>
  <si>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</si>
  <si>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</si>
  <si>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</si>
  <si>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</si>
  <si>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</si>
  <si>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</si>
  <si>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</si>
  <si>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</si>
  <si>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</si>
  <si>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</si>
  <si>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</si>
  <si>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</si>
  <si>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</si>
  <si>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</si>
  <si>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</si>
  <si>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</si>
  <si>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</si>
  <si>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</si>
  <si>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</si>
  <si>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</si>
  <si>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</si>
  <si>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</si>
  <si>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</si>
  <si>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</si>
  <si>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</si>
  <si>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</si>
  <si>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</si>
  <si>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</si>
  <si>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</si>
  <si>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</si>
  <si>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</si>
  <si>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</si>
  <si>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</si>
  <si>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</si>
  <si>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</si>
  <si>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</si>
  <si>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</si>
  <si>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</si>
  <si>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</si>
  <si>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</si>
  <si>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</si>
  <si>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</si>
  <si>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</si>
  <si>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</si>
  <si>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</si>
  <si>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</si>
  <si>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</si>
  <si>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</si>
  <si>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</si>
  <si>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</si>
  <si>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</si>
  <si>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</si>
  <si>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</si>
  <si>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</si>
  <si>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</si>
  <si>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</si>
  <si>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</si>
  <si>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</si>
  <si>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</si>
  <si>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</si>
  <si>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</si>
  <si>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</si>
  <si>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</si>
  <si>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</si>
  <si>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</si>
  <si>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</si>
  <si>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</si>
  <si>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</si>
  <si>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</si>
  <si>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</si>
  <si>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</si>
  <si>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</si>
  <si>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</si>
  <si>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</si>
  <si>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</si>
  <si>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</si>
  <si>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</si>
  <si>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</si>
  <si>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</si>
  <si>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</si>
  <si>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</si>
  <si>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</si>
  <si>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</si>
  <si>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</si>
  <si>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</si>
  <si>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</si>
  <si>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</si>
  <si>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</si>
  <si>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</si>
  <si>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</si>
  <si>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</si>
  <si>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</si>
  <si>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</si>
  <si>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</si>
  <si>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</si>
  <si>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</si>
  <si>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</si>
  <si>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</si>
  <si>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</si>
  <si>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</si>
  <si>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</si>
  <si>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</si>
  <si>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</si>
  <si>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</si>
  <si>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</si>
  <si>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</si>
  <si>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</si>
  <si>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</si>
  <si>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</si>
  <si>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</si>
  <si>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</si>
  <si>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</si>
  <si>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</si>
  <si>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</si>
  <si>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</si>
  <si>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</si>
  <si>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</si>
  <si>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</si>
  <si>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</si>
  <si>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</si>
  <si>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</si>
  <si>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</si>
  <si>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</si>
  <si>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</si>
  <si>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</si>
  <si>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</si>
  <si>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</si>
  <si>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</si>
  <si>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</si>
  <si>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</si>
  <si>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</si>
  <si>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</si>
  <si>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</si>
  <si>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</si>
  <si>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</si>
  <si>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</si>
  <si>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</si>
  <si>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</si>
  <si>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</si>
  <si>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</si>
  <si>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</si>
  <si>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</si>
  <si>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</si>
  <si>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</si>
  <si>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</si>
  <si>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</si>
  <si>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</si>
  <si>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</si>
  <si>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</si>
  <si>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</si>
  <si>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</si>
  <si>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</si>
  <si>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</si>
  <si>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</si>
  <si>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</si>
  <si>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</si>
  <si>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</si>
  <si>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</si>
  <si>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</si>
  <si>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</si>
  <si>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</si>
  <si>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</si>
  <si>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</si>
  <si>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</si>
  <si>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</si>
  <si>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</si>
  <si>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</si>
  <si>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</si>
  <si>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</si>
  <si>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</si>
  <si>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</si>
  <si>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</si>
  <si>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</si>
  <si>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</si>
  <si>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</si>
  <si>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</si>
  <si>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</si>
  <si>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</si>
  <si>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</si>
  <si>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</si>
  <si>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</si>
  <si>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</si>
  <si>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</si>
  <si>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</si>
  <si>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</si>
  <si>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</si>
  <si>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</si>
  <si>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</si>
  <si>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</si>
  <si>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</si>
  <si>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</si>
  <si>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</si>
  <si>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</si>
  <si>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</si>
  <si>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</si>
  <si>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</si>
  <si>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</si>
  <si>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</si>
  <si>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</si>
  <si>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</si>
  <si>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</si>
  <si>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</si>
  <si>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</si>
  <si>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</si>
  <si>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</si>
  <si>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</si>
  <si>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</si>
  <si>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</si>
  <si>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</si>
  <si>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</si>
  <si>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</si>
  <si>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</si>
  <si>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</si>
  <si>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</si>
  <si>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</si>
  <si>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</si>
  <si>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</si>
  <si>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</si>
  <si>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</si>
  <si>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</si>
  <si>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</si>
  <si>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</si>
  <si>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</si>
  <si>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</si>
  <si>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</si>
  <si>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</si>
  <si>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</si>
  <si>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</si>
  <si>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</si>
  <si>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</si>
  <si>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</si>
  <si>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</si>
  <si>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</si>
  <si>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</si>
  <si>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</si>
  <si>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</si>
  <si>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</si>
  <si>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</si>
  <si>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</si>
  <si>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</si>
  <si>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</si>
  <si>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</si>
  <si>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</si>
  <si>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</si>
  <si>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</si>
  <si>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</si>
  <si>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</si>
  <si>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</si>
  <si>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</si>
  <si>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</si>
  <si>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</si>
  <si>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</si>
  <si>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</si>
  <si>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</si>
  <si>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</si>
  <si>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</si>
  <si>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</si>
  <si>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</si>
  <si>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</si>
  <si>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</si>
  <si>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</si>
  <si>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</si>
  <si>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</si>
  <si>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</si>
  <si>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</si>
  <si>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</si>
  <si>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</si>
  <si>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</si>
  <si>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</si>
  <si>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</si>
  <si>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</si>
  <si>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</si>
  <si>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</si>
  <si>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</si>
  <si>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</si>
  <si>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</si>
  <si>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</si>
  <si>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</si>
  <si>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</si>
  <si>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</si>
  <si>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</si>
  <si>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</si>
  <si>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</si>
  <si>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</si>
  <si>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</si>
  <si>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</si>
  <si>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</si>
  <si>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</si>
  <si>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</si>
  <si>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</si>
  <si>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</si>
  <si>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</si>
  <si>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</si>
  <si>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</si>
  <si>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</si>
  <si>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</si>
  <si>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</si>
  <si>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</si>
  <si>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</si>
  <si>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</si>
  <si>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</si>
  <si>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</si>
  <si>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</si>
  <si>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</si>
  <si>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</si>
  <si>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</si>
  <si>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</si>
  <si>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</si>
  <si>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</si>
  <si>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</si>
  <si>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</si>
  <si>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</si>
  <si>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</si>
  <si>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</si>
  <si>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</si>
  <si>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</si>
  <si>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</si>
  <si>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</si>
  <si>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</si>
  <si>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</si>
  <si>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</si>
  <si>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</si>
  <si>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</si>
  <si>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</si>
  <si>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</si>
  <si>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</si>
  <si>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</si>
  <si>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</si>
  <si>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</si>
  <si>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</si>
  <si>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</si>
  <si>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</si>
  <si>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</si>
  <si>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</si>
  <si>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</si>
  <si>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</si>
  <si>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</si>
  <si>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</si>
  <si>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</si>
  <si>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</si>
  <si>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</si>
  <si>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</si>
  <si>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</si>
  <si>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</si>
  <si>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</si>
  <si>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</si>
  <si>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</si>
  <si>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</si>
  <si>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</si>
  <si>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</si>
  <si>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</si>
  <si>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</si>
  <si>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</si>
  <si>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</si>
  <si>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</si>
  <si>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</si>
  <si>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</si>
  <si>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</si>
  <si>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</si>
  <si>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</si>
  <si>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</si>
  <si>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</si>
  <si>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</si>
  <si>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</si>
  <si>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</si>
  <si>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</si>
  <si>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</si>
  <si>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</si>
  <si>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</si>
  <si>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</si>
  <si>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</si>
  <si>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</si>
  <si>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</si>
  <si>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</si>
  <si>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</si>
  <si>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</si>
  <si>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</si>
  <si>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</si>
  <si>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</si>
  <si>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</si>
  <si>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</si>
  <si>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</si>
  <si>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</si>
  <si>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</si>
  <si>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</si>
  <si>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</si>
  <si>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</si>
  <si>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</si>
  <si>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</si>
  <si>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</si>
  <si>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</si>
  <si>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</si>
  <si>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</si>
  <si>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</si>
  <si>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</si>
  <si>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</si>
  <si>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</si>
  <si>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</si>
  <si>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</si>
  <si>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</si>
  <si>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</si>
  <si>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</si>
  <si>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</si>
  <si>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</si>
  <si>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</si>
  <si>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</si>
  <si>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</si>
  <si>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</si>
  <si>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</si>
  <si>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</si>
  <si>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</si>
  <si>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</si>
  <si>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</si>
  <si>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</si>
  <si>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</si>
  <si>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</si>
  <si>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</si>
  <si>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</si>
  <si>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</si>
  <si>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</si>
  <si>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</si>
  <si>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</si>
  <si>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</si>
  <si>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</si>
  <si>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</si>
  <si>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</si>
  <si>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</si>
  <si>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</si>
  <si>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</si>
  <si>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</si>
  <si>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</si>
  <si>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</si>
  <si>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</si>
  <si>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</si>
  <si>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</si>
  <si>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</si>
  <si>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</si>
  <si>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</si>
  <si>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</si>
  <si>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</si>
  <si>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</si>
  <si>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</si>
  <si>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</si>
  <si>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</si>
  <si>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</si>
  <si>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</si>
  <si>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</si>
  <si>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</si>
  <si>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</si>
  <si>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</si>
  <si>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</si>
  <si>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</si>
  <si>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</si>
  <si>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</si>
  <si>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</si>
  <si>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</si>
  <si>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</si>
  <si>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</si>
  <si>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</si>
  <si>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</si>
  <si>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</si>
  <si>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</si>
  <si>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</si>
  <si>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</si>
  <si>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</si>
  <si>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</si>
  <si>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</si>
  <si>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</si>
  <si>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</si>
  <si>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</si>
  <si>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</si>
  <si>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</si>
  <si>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</si>
  <si>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</si>
  <si>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</si>
  <si>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</si>
  <si>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</si>
  <si>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</si>
  <si>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</si>
  <si>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</si>
  <si>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</si>
  <si>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</si>
  <si>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</si>
  <si>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</si>
  <si>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</si>
  <si>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</si>
  <si>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</si>
  <si>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</si>
  <si>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</si>
  <si>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</si>
  <si>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</si>
  <si>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</si>
  <si>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</si>
  <si>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</si>
  <si>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</si>
  <si>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</si>
  <si>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</si>
  <si>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</si>
  <si>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</si>
  <si>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</si>
  <si>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</si>
  <si>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</si>
  <si>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</si>
  <si>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</si>
  <si>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</si>
  <si>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</si>
  <si>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</si>
  <si>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</si>
  <si>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</si>
  <si>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</si>
  <si>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</si>
  <si>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</si>
  <si>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</si>
  <si>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</si>
  <si>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</si>
  <si>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</si>
  <si>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</si>
  <si>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</si>
  <si>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</si>
  <si>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</si>
  <si>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</si>
  <si>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</si>
  <si>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</si>
  <si>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</si>
  <si>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</si>
  <si>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</si>
  <si>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</si>
  <si>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</si>
  <si>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</si>
  <si>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</si>
  <si>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</si>
  <si>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</si>
  <si>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</si>
  <si>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</si>
  <si>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</si>
  <si>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</si>
  <si>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</si>
  <si>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</si>
  <si>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</si>
  <si>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</si>
  <si>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</si>
  <si>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</si>
  <si>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</si>
  <si>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</si>
  <si>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</si>
  <si>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</si>
  <si>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</si>
  <si>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</si>
  <si>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</si>
  <si>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</si>
  <si>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</si>
  <si>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</si>
  <si>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</si>
  <si>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</si>
  <si>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</si>
  <si>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</si>
  <si>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</si>
  <si>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</si>
  <si>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</si>
  <si>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</si>
  <si>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</si>
  <si>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</si>
  <si>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</si>
  <si>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</si>
  <si>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</si>
  <si>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</si>
  <si>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</si>
  <si>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</si>
  <si>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</si>
  <si>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</si>
  <si>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</si>
  <si>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</si>
  <si>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</si>
  <si>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</si>
  <si>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</si>
  <si>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</si>
  <si>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</si>
  <si>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</si>
  <si>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</si>
  <si>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</si>
  <si>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</si>
  <si>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</si>
  <si>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</si>
  <si>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</si>
  <si>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</si>
  <si>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</si>
  <si>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</si>
  <si>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</si>
  <si>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</si>
  <si>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</si>
  <si>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</si>
  <si>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</si>
  <si>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</si>
  <si>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</si>
  <si>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</si>
  <si>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</si>
  <si>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</si>
  <si>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</si>
  <si>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</si>
  <si>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</si>
  <si>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</si>
  <si>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</si>
  <si>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</si>
  <si>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</si>
  <si>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</si>
  <si>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</si>
  <si>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</si>
  <si>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</si>
  <si>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</si>
  <si>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</si>
  <si>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</si>
  <si>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</si>
  <si>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</si>
  <si>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</si>
  <si>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</si>
  <si>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</si>
  <si>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</si>
  <si>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</si>
  <si>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</si>
  <si>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</si>
  <si>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</si>
  <si>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</si>
  <si>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</si>
  <si>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</si>
  <si>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</si>
  <si>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</si>
  <si>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</si>
  <si>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</si>
  <si>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</si>
  <si>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</si>
  <si>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</si>
  <si>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</si>
  <si>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</si>
  <si>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</si>
  <si>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</si>
  <si>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</si>
  <si>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</si>
  <si>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</si>
  <si>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</si>
  <si>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</si>
  <si>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</si>
  <si>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</si>
  <si>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</si>
  <si>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</si>
  <si>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</si>
  <si>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</si>
  <si>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</si>
  <si>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</si>
  <si>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</si>
  <si>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</si>
  <si>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</si>
  <si>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</si>
  <si>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</si>
  <si>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</si>
  <si>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</si>
  <si>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</si>
  <si>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</si>
  <si>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</si>
  <si>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</si>
  <si>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</si>
  <si>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</si>
  <si>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</si>
  <si>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</si>
  <si>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</si>
  <si>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</si>
  <si>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</si>
  <si>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</si>
  <si>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</si>
  <si>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</si>
  <si>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</si>
  <si>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</si>
  <si>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</si>
  <si>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</si>
  <si>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</si>
  <si>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</si>
  <si>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</si>
  <si>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</si>
  <si>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</si>
  <si>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</si>
  <si>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</si>
  <si>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</si>
  <si>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</si>
  <si>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</si>
  <si>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</si>
  <si>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</si>
  <si>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</si>
  <si>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</si>
  <si>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</si>
  <si>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</si>
  <si>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</si>
  <si>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</si>
  <si>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</si>
  <si>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</si>
  <si>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</si>
  <si>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</si>
  <si>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</si>
  <si>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</si>
  <si>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</si>
  <si>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</si>
  <si>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</si>
  <si>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</si>
  <si>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</si>
  <si>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</si>
  <si>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</si>
  <si>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</si>
  <si>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</si>
  <si>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</si>
  <si>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</si>
  <si>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</si>
  <si>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</si>
  <si>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</si>
  <si>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</si>
  <si>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</si>
  <si>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</si>
  <si>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</si>
  <si>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</si>
  <si>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</si>
  <si>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</si>
  <si>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</si>
  <si>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</si>
  <si>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</si>
  <si>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</si>
  <si>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</si>
  <si>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</si>
  <si>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</si>
  <si>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</si>
  <si>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</si>
  <si>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</si>
  <si>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</si>
  <si>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</si>
  <si>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</si>
  <si>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</si>
  <si>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</si>
  <si>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</si>
  <si>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</si>
  <si>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</si>
  <si>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</si>
  <si>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</si>
  <si>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</si>
  <si>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</si>
  <si>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</si>
  <si>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</si>
  <si>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</si>
  <si>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</si>
  <si>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</si>
  <si>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</si>
  <si>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</si>
  <si>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</si>
  <si>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</si>
  <si>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</si>
  <si>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</si>
  <si>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</si>
  <si>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</si>
  <si>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</si>
  <si>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</si>
  <si>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</si>
  <si>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</si>
  <si>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</si>
  <si>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</si>
  <si>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</si>
  <si>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</si>
  <si>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</si>
  <si>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</si>
  <si>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</si>
  <si>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</si>
  <si>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</si>
  <si>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</si>
  <si>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</si>
  <si>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</si>
  <si>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</si>
  <si>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</si>
  <si>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</si>
  <si>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</si>
  <si>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</si>
  <si>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</si>
  <si>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</si>
  <si>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</si>
  <si>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</si>
  <si>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</si>
  <si>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</si>
  <si>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</si>
  <si>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</si>
  <si>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</si>
  <si>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</si>
  <si>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</si>
  <si>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</si>
  <si>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</si>
  <si>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</si>
  <si>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</si>
  <si>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</si>
  <si>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</si>
  <si>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</si>
  <si>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</si>
  <si>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</si>
  <si>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</si>
  <si>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</si>
  <si>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</si>
  <si>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</si>
  <si>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</si>
  <si>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</si>
  <si>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</si>
  <si>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</si>
  <si>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</si>
  <si>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</si>
  <si>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</si>
  <si>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</si>
  <si>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</si>
  <si>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</si>
  <si>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</si>
  <si>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</si>
  <si>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</si>
  <si>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</si>
  <si>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</si>
  <si>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</si>
  <si>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</si>
  <si>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</si>
  <si>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</si>
  <si>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</si>
  <si>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</si>
  <si>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</si>
  <si>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</si>
  <si>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</si>
  <si>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</si>
  <si>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</si>
  <si>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</si>
  <si>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</si>
  <si>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</si>
  <si>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</si>
  <si>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</si>
  <si>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</si>
  <si>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</si>
  <si>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</si>
  <si>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</si>
  <si>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</si>
  <si>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</si>
  <si>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</si>
  <si>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</si>
  <si>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</si>
  <si>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</si>
  <si>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</si>
  <si>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</si>
  <si>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</si>
  <si>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</si>
  <si>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</si>
  <si>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</si>
  <si>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</si>
  <si>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</si>
  <si>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</si>
  <si>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</si>
  <si>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</si>
  <si>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</si>
  <si>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</si>
  <si>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</si>
  <si>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</si>
  <si>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</si>
  <si>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</si>
  <si>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</si>
  <si>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</si>
  <si>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</si>
  <si>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</si>
  <si>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</si>
  <si>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</si>
  <si>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</si>
  <si>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</si>
  <si>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</si>
  <si>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</si>
  <si>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</si>
  <si>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</si>
  <si>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</si>
  <si>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</si>
  <si>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</si>
  <si>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</si>
  <si>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</si>
  <si>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</si>
  <si>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</si>
  <si>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</si>
  <si>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</si>
  <si>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</si>
  <si>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</si>
  <si>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</si>
  <si>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</si>
  <si>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</si>
  <si>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</si>
  <si>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</si>
  <si>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</si>
  <si>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</si>
  <si>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</si>
  <si>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</si>
  <si>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</si>
  <si>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</si>
  <si>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</si>
  <si>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</si>
  <si>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</si>
  <si>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</si>
  <si>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</si>
  <si>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</si>
  <si>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</si>
  <si>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</si>
  <si>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</si>
  <si>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</si>
  <si>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</si>
  <si>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</si>
  <si>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</si>
  <si>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</si>
  <si>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</si>
  <si>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</si>
  <si>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</si>
  <si>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</si>
  <si>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</si>
  <si>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</si>
  <si>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</si>
  <si>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</si>
  <si>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</si>
  <si>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</si>
  <si>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</si>
  <si>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</si>
  <si>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</si>
  <si>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</si>
  <si>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</si>
  <si>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</si>
  <si>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</si>
  <si>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</si>
  <si>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</si>
  <si>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</si>
  <si>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</si>
  <si>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</si>
  <si>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</si>
  <si>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</si>
  <si>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</si>
  <si>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</si>
  <si>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</si>
  <si>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</si>
  <si>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</si>
  <si>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</si>
  <si>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</si>
  <si>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</si>
  <si>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</si>
  <si>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</si>
  <si>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</si>
  <si>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</si>
  <si>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</si>
  <si>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</si>
  <si>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</si>
  <si>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</si>
  <si>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</si>
  <si>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</si>
  <si>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</si>
  <si>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</si>
  <si>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</si>
  <si>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</si>
  <si>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</si>
  <si>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</si>
  <si>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</si>
  <si>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</si>
  <si>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</si>
  <si>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</si>
  <si>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</si>
  <si>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</si>
  <si>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</si>
  <si>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</si>
  <si>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</si>
  <si>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</si>
  <si>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</si>
  <si>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</si>
  <si>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</si>
  <si>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</si>
  <si>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</si>
  <si>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</si>
  <si>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</si>
  <si>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</si>
  <si>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</si>
  <si>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</si>
  <si>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</si>
  <si>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</si>
  <si>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</si>
  <si>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</si>
  <si>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</si>
  <si>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</si>
  <si>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</si>
  <si>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</si>
  <si>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</si>
  <si>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</si>
  <si>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</si>
  <si>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</si>
  <si>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</si>
  <si>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</si>
  <si>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</si>
  <si>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</si>
  <si>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</si>
  <si>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</si>
  <si>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</si>
  <si>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</si>
  <si>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</si>
  <si>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</si>
  <si>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</si>
  <si>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</si>
  <si>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</si>
  <si>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</si>
  <si>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</si>
  <si>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</si>
  <si>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</si>
  <si>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</si>
  <si>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</si>
  <si>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</si>
  <si>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</si>
  <si>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</si>
  <si>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</si>
  <si>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</si>
  <si>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</si>
  <si>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</si>
  <si>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</si>
  <si>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</si>
  <si>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</si>
  <si>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</si>
  <si>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</si>
  <si>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</si>
  <si>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</si>
  <si>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</si>
  <si>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</si>
  <si>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</si>
  <si>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</si>
  <si>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</si>
  <si>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</si>
  <si>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</si>
  <si>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</si>
  <si>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</si>
  <si>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</si>
  <si>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</si>
  <si>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</si>
  <si>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</si>
  <si>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</si>
  <si>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</si>
  <si>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</si>
  <si>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</si>
  <si>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</si>
  <si>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</si>
  <si>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</si>
  <si>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</si>
  <si>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</si>
  <si>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</si>
  <si>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</si>
  <si>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</si>
  <si>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</si>
  <si>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</si>
  <si>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</si>
  <si>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</si>
  <si>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</si>
  <si>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</si>
  <si>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</si>
  <si>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</si>
  <si>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</si>
  <si>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</si>
  <si>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</si>
  <si>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</si>
  <si>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</si>
  <si>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</si>
  <si>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</si>
  <si>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</si>
  <si>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</si>
  <si>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</si>
  <si>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</si>
  <si>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</si>
  <si>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</si>
  <si>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</si>
  <si>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</si>
  <si>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</si>
  <si>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</si>
  <si>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</si>
  <si>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</si>
  <si>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</si>
  <si>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</si>
  <si>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</si>
  <si>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</si>
  <si>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</si>
  <si>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</si>
  <si>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</si>
  <si>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</si>
  <si>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</si>
  <si>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</si>
  <si>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</si>
  <si>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</si>
  <si>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</si>
  <si>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</si>
  <si>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</si>
  <si>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</si>
  <si>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</si>
  <si>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</si>
  <si>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</si>
  <si>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</si>
  <si>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</si>
  <si>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</si>
  <si>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</si>
  <si>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</si>
  <si>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</si>
  <si>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</si>
  <si>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</si>
  <si>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</si>
  <si>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</si>
  <si>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</si>
  <si>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</si>
  <si>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</si>
  <si>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</si>
  <si>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</si>
  <si>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</si>
  <si>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</si>
  <si>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</si>
  <si>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</si>
  <si>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</si>
  <si>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</si>
  <si>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</si>
  <si>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</si>
  <si>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</si>
  <si>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</si>
  <si>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</si>
  <si>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</si>
  <si>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</si>
  <si>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</si>
  <si>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</si>
  <si>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</si>
  <si>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</si>
  <si>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</si>
  <si>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</si>
  <si>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</si>
  <si>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</si>
  <si>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</si>
  <si>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</si>
  <si>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</si>
  <si>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</si>
  <si>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</si>
  <si>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</si>
  <si>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</si>
  <si>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</si>
  <si>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</si>
  <si>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</si>
  <si>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</si>
  <si>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</si>
  <si>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</si>
  <si>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</si>
  <si>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</si>
  <si>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</si>
  <si>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</si>
  <si>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</si>
  <si>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</si>
  <si>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</si>
  <si>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</si>
  <si>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</si>
  <si>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</si>
  <si>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</si>
  <si>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</si>
  <si>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</si>
  <si>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</si>
  <si>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</si>
  <si>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</si>
  <si>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</si>
  <si>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</si>
  <si>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</si>
  <si>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</si>
  <si>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</si>
  <si>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</si>
  <si>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</si>
  <si>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</si>
  <si>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</si>
  <si>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</si>
  <si>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</si>
  <si>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</si>
  <si>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</si>
  <si>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</si>
  <si>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</si>
  <si>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</si>
  <si>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</si>
  <si>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</si>
  <si>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</si>
  <si>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</si>
  <si>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</si>
  <si>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</si>
  <si>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</si>
  <si>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</si>
  <si>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</si>
  <si>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</si>
  <si>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</si>
  <si>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</si>
  <si>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</si>
  <si>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</si>
  <si>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</si>
  <si>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</si>
  <si>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</si>
  <si>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</si>
  <si>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</si>
  <si>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</si>
  <si>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</si>
  <si>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</si>
  <si>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</si>
  <si>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</si>
  <si>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</si>
  <si>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</si>
  <si>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</si>
  <si>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</si>
  <si>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</si>
  <si>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</si>
  <si>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</si>
  <si>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</si>
  <si>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</si>
  <si>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</si>
  <si>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</si>
  <si>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</si>
  <si>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</si>
  <si>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</si>
  <si>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</si>
  <si>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</si>
  <si>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</si>
  <si>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</si>
  <si>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</si>
  <si>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</si>
  <si>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</si>
  <si>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</si>
  <si>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</si>
  <si>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</si>
  <si>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</si>
  <si>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</si>
  <si>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</si>
  <si>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</si>
  <si>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</si>
  <si>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</si>
  <si>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</si>
  <si>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</si>
  <si>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</si>
  <si>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</si>
  <si>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</si>
  <si>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</si>
  <si>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</si>
  <si>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</si>
  <si>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</si>
  <si>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</si>
  <si>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</si>
  <si>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</si>
  <si>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</si>
  <si>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</si>
  <si>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</si>
  <si>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</si>
  <si>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</si>
  <si>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</si>
  <si>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</si>
  <si>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</si>
  <si>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</si>
  <si>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</si>
  <si>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</si>
  <si>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</si>
  <si>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</si>
  <si>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</si>
  <si>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</si>
  <si>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</si>
  <si>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</si>
  <si>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</si>
  <si>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</si>
  <si>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</si>
  <si>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</si>
  <si>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</si>
  <si>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</si>
  <si>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</si>
  <si>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</si>
  <si>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</si>
  <si>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</si>
  <si>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</si>
  <si>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</si>
  <si>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</si>
  <si>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</si>
  <si>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</si>
  <si>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</si>
  <si>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</si>
  <si>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</si>
  <si>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</si>
  <si>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</si>
  <si>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</si>
  <si>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</si>
  <si>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</si>
  <si>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</si>
  <si>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</si>
  <si>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</si>
  <si>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</si>
  <si>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</si>
  <si>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</si>
  <si>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</si>
  <si>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</si>
  <si>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</si>
  <si>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</si>
  <si>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</si>
  <si>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</si>
  <si>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</si>
  <si>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</si>
  <si>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</si>
  <si>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</si>
  <si>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</si>
  <si>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</si>
  <si>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</si>
  <si>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</si>
  <si>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</si>
  <si>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</si>
  <si>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</si>
  <si>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</si>
  <si>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</si>
  <si>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</si>
  <si>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</si>
  <si>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</si>
  <si>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</si>
  <si>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</si>
  <si>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</si>
  <si>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</si>
  <si>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</si>
  <si>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</si>
  <si>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</si>
  <si>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</si>
  <si>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</si>
  <si>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</si>
  <si>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</si>
  <si>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</si>
  <si>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</si>
  <si>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</si>
  <si>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</si>
  <si>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</si>
  <si>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</si>
  <si>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</si>
  <si>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</si>
  <si>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</si>
  <si>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</si>
  <si>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</si>
  <si>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</si>
  <si>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</si>
  <si>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</si>
  <si>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</si>
  <si>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</si>
  <si>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</si>
  <si>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</si>
  <si>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</si>
  <si>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</si>
  <si>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</si>
  <si>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</si>
  <si>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</si>
  <si>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</si>
  <si>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</si>
  <si>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</si>
  <si>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</si>
  <si>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</si>
  <si>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</si>
  <si>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</si>
  <si>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</si>
  <si>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</si>
  <si>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</si>
  <si>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</si>
  <si>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</si>
  <si>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</si>
  <si>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</si>
  <si>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</si>
  <si>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</si>
  <si>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</si>
  <si>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</si>
  <si>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</si>
  <si>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</si>
  <si>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</si>
  <si>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</si>
  <si>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</si>
  <si>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</si>
  <si>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</si>
  <si>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</si>
  <si>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</si>
  <si>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</si>
  <si>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</si>
  <si>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</si>
  <si>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</si>
  <si>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</si>
  <si>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</si>
  <si>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</si>
  <si>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</si>
  <si>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</si>
  <si>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</si>
  <si>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</si>
  <si>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</si>
  <si>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</si>
  <si>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</si>
  <si>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</si>
  <si>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</si>
  <si>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</si>
  <si>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</si>
  <si>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</si>
  <si>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</si>
  <si>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</si>
  <si>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</si>
  <si>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</si>
  <si>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</si>
  <si>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</si>
  <si>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</si>
  <si>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</si>
  <si>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</si>
  <si>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</si>
  <si>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</si>
  <si>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</si>
  <si>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</si>
  <si>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</si>
  <si>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</si>
  <si>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</si>
  <si>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</si>
  <si>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</si>
  <si>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</si>
  <si>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</si>
  <si>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</si>
  <si>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</si>
  <si>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</si>
  <si>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</si>
  <si>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</si>
  <si>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</si>
  <si>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</si>
  <si>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</si>
  <si>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</si>
  <si>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</si>
  <si>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</si>
  <si>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</si>
  <si>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</si>
  <si>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</si>
  <si>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</si>
  <si>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</si>
  <si>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</si>
  <si>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</si>
  <si>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</si>
  <si>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</si>
  <si>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</si>
  <si>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</si>
  <si>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</si>
  <si>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</si>
  <si>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</si>
  <si>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</si>
  <si>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</si>
  <si>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</si>
  <si>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</si>
  <si>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</si>
  <si>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</si>
  <si>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</si>
  <si>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</si>
  <si>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</si>
  <si>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</si>
  <si>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</si>
  <si>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</si>
  <si>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</si>
  <si>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</si>
  <si>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</si>
  <si>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</si>
  <si>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</si>
  <si>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</si>
  <si>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</si>
  <si>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</si>
  <si>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</si>
  <si>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</si>
  <si>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</si>
  <si>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</si>
  <si>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</si>
  <si>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</si>
  <si>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</si>
  <si>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</si>
  <si>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</si>
  <si>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</si>
  <si>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</si>
  <si>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</si>
  <si>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</si>
  <si>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</si>
  <si>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</si>
  <si>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</si>
  <si>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</si>
  <si>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</si>
  <si>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</si>
  <si>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</si>
  <si>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</si>
  <si>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</si>
  <si>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</si>
  <si>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</si>
  <si>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</si>
  <si>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</si>
  <si>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</si>
  <si>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</si>
  <si>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</si>
  <si>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</si>
  <si>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</si>
  <si>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</si>
  <si>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</si>
  <si>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</si>
  <si>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</si>
  <si>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</si>
  <si>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</si>
  <si>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</si>
  <si>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</si>
  <si>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</si>
  <si>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</si>
  <si>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</si>
  <si>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</si>
  <si>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</si>
  <si>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</si>
  <si>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</si>
  <si>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</si>
  <si>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</si>
  <si>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</si>
  <si>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</si>
  <si>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</si>
  <si>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</si>
  <si>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</si>
  <si>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</si>
  <si>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</si>
  <si>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</si>
  <si>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</si>
  <si>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</si>
  <si>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</si>
  <si>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</si>
  <si>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</si>
  <si>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</si>
  <si>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</si>
  <si>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</si>
  <si>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</si>
  <si>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</si>
  <si>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</si>
  <si>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</si>
  <si>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</si>
  <si>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</si>
  <si>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</si>
  <si>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</si>
  <si>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</si>
  <si>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</si>
  <si>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</si>
  <si>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</si>
  <si>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</si>
  <si>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</si>
  <si>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</si>
  <si>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</si>
  <si>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</si>
  <si>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</si>
  <si>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</si>
  <si>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</si>
  <si>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</si>
  <si>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</si>
  <si>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</si>
  <si>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</si>
  <si>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</si>
  <si>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</si>
  <si>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</si>
  <si>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</si>
  <si>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</si>
  <si>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</si>
  <si>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</si>
  <si>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</si>
  <si>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</si>
  <si>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</si>
  <si>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</si>
  <si>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</si>
  <si>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</si>
  <si>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</si>
  <si>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</si>
  <si>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</si>
  <si>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</si>
  <si>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</si>
  <si>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</si>
  <si>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</si>
  <si>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</si>
  <si>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</si>
  <si>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</si>
  <si>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</si>
  <si>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</si>
  <si>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</si>
  <si>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</si>
  <si>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</si>
  <si>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</si>
  <si>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</si>
  <si>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</si>
  <si>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</si>
  <si>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</si>
  <si>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</si>
  <si>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</si>
  <si>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</si>
  <si>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</si>
  <si>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</si>
  <si>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</si>
  <si>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</si>
  <si>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</si>
  <si>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</si>
  <si>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</si>
  <si>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</si>
  <si>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</si>
  <si>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</si>
  <si>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</si>
  <si>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</si>
  <si>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</si>
  <si>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</si>
  <si>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</si>
  <si>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</si>
  <si>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</si>
  <si>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</si>
  <si>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</si>
  <si>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</si>
  <si>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</si>
  <si>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</si>
  <si>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</si>
  <si>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</si>
  <si>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</si>
  <si>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</si>
  <si>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</si>
  <si>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</si>
  <si>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</si>
  <si>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</si>
  <si>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</si>
  <si>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</si>
  <si>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</si>
  <si>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</si>
  <si>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</si>
  <si>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</si>
  <si>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</si>
  <si>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</si>
  <si>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</si>
  <si>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</si>
  <si>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</si>
  <si>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</si>
  <si>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</si>
  <si>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</si>
  <si>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</si>
  <si>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</si>
  <si>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</si>
  <si>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</si>
  <si>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</si>
  <si>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</si>
  <si>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</si>
  <si>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</si>
  <si>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</si>
  <si>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</si>
  <si>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</si>
  <si>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</si>
  <si>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</si>
  <si>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</si>
  <si>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</si>
  <si>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</si>
  <si>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</si>
  <si>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</si>
  <si>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</si>
  <si>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</si>
  <si>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</si>
  <si>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</si>
  <si>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</si>
  <si>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</si>
  <si>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</si>
  <si>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</si>
  <si>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</si>
  <si>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</si>
  <si>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</si>
  <si>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</si>
  <si>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</si>
  <si>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</si>
  <si>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</si>
  <si>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</si>
  <si>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</si>
  <si>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</si>
  <si>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</si>
  <si>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</si>
  <si>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</si>
  <si>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</si>
  <si>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</si>
  <si>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</si>
  <si>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</si>
  <si>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</si>
  <si>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</si>
  <si>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</si>
  <si>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</si>
  <si>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</si>
  <si>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</si>
  <si>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</si>
  <si>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</si>
  <si>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</si>
  <si>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</si>
  <si>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</si>
  <si>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</si>
  <si>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</si>
  <si>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</si>
  <si>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</si>
  <si>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</si>
  <si>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</si>
  <si>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</si>
  <si>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</si>
  <si>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</si>
  <si>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</si>
  <si>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</si>
  <si>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</si>
  <si>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</si>
  <si>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</si>
  <si>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</si>
  <si>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</si>
  <si>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</si>
  <si>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</si>
  <si>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</si>
  <si>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</si>
  <si>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</si>
  <si>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</si>
  <si>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</si>
  <si>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</si>
  <si>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</si>
  <si>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</si>
  <si>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</si>
  <si>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</si>
  <si>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</si>
  <si>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</si>
  <si>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</si>
  <si>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</si>
  <si>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</si>
  <si>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</si>
  <si>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</si>
  <si>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</si>
  <si>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</si>
  <si>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</si>
  <si>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</si>
  <si>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</si>
  <si>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</si>
  <si>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</si>
  <si>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</si>
  <si>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</si>
  <si>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</si>
  <si>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</si>
  <si>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</si>
  <si>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</si>
  <si>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</si>
  <si>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</si>
  <si>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</si>
  <si>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</si>
  <si>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</si>
  <si>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</si>
  <si>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</si>
  <si>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</si>
  <si>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</si>
  <si>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</si>
  <si>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</si>
  <si>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</si>
  <si>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</si>
  <si>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</si>
  <si>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</si>
  <si>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</si>
  <si>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</si>
  <si>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</si>
  <si>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</si>
  <si>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</si>
  <si>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</si>
  <si>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</si>
  <si>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</si>
  <si>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</si>
  <si>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</si>
  <si>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</si>
  <si>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</si>
  <si>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</si>
  <si>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</si>
  <si>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</si>
  <si>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</si>
  <si>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</si>
  <si>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</si>
  <si>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</si>
  <si>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</si>
  <si>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</si>
  <si>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</si>
  <si>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</si>
  <si>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</si>
  <si>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</si>
  <si>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</si>
  <si>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</si>
  <si>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</si>
  <si>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</si>
  <si>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</si>
  <si>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</si>
  <si>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</si>
  <si>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</si>
  <si>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</si>
  <si>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</si>
  <si>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</si>
  <si>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</si>
  <si>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</si>
  <si>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</si>
  <si>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</si>
  <si>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</si>
  <si>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</si>
  <si>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</si>
  <si>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</si>
  <si>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</si>
  <si>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</si>
  <si>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</si>
  <si>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</si>
  <si>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</si>
  <si>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</si>
  <si>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</si>
  <si>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</si>
  <si>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</si>
  <si>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</si>
  <si>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</si>
  <si>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</si>
  <si>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</si>
  <si>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</si>
  <si>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</si>
  <si>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</si>
  <si>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</si>
  <si>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</si>
  <si>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</si>
  <si>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</si>
  <si>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</si>
  <si>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</si>
  <si>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</si>
  <si>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</si>
  <si>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</si>
  <si>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</si>
  <si>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</si>
  <si>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</si>
  <si>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</si>
  <si>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</si>
  <si>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</si>
  <si>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</si>
  <si>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</si>
  <si>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</si>
  <si>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</si>
  <si>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</si>
  <si>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</si>
  <si>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</si>
  <si>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</si>
  <si>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</si>
  <si>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</si>
  <si>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</si>
  <si>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</si>
  <si>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</si>
  <si>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</si>
  <si>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</si>
  <si>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</si>
  <si>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</si>
  <si>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</si>
  <si>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</si>
  <si>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</si>
  <si>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</si>
  <si>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</si>
  <si>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</si>
  <si>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</si>
  <si>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</si>
  <si>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</si>
  <si>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</si>
  <si>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</si>
  <si>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</si>
  <si>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</si>
  <si>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</si>
  <si>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</si>
  <si>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</si>
  <si>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</si>
  <si>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</si>
  <si>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</si>
  <si>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</si>
  <si>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</si>
  <si>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</si>
  <si>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</si>
  <si>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</si>
  <si>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</si>
  <si>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</si>
  <si>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</si>
  <si>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</si>
  <si>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</si>
  <si>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</si>
  <si>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</si>
  <si>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</si>
  <si>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</si>
  <si>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</si>
  <si>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</si>
  <si>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</si>
  <si>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</si>
  <si>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</si>
  <si>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</si>
  <si>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</si>
  <si>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</si>
  <si>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</si>
  <si>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</si>
  <si>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</si>
  <si>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</si>
  <si>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</si>
  <si>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</si>
  <si>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</si>
  <si>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</si>
  <si>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</si>
  <si>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</si>
  <si>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</si>
  <si>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</si>
  <si>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</si>
  <si>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</si>
  <si>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</si>
  <si>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</si>
  <si>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</si>
  <si>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</si>
  <si>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</si>
  <si>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</si>
  <si>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</si>
  <si>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</si>
  <si>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</si>
  <si>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</si>
  <si>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</si>
  <si>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</si>
  <si>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</si>
  <si>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</si>
  <si>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</si>
  <si>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</si>
  <si>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</si>
  <si>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</si>
  <si>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</si>
  <si>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</si>
  <si>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</si>
  <si>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</si>
  <si>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</si>
  <si>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</si>
  <si>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</si>
  <si>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</si>
  <si>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</si>
  <si>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</si>
  <si>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</si>
  <si>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</si>
  <si>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</si>
  <si>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</si>
  <si>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</si>
  <si>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</si>
  <si>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</si>
  <si>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</si>
  <si>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</si>
  <si>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</si>
  <si>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</si>
  <si>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</si>
  <si>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</si>
  <si>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</si>
  <si>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</si>
  <si>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</si>
  <si>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</si>
  <si>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</si>
  <si>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</si>
  <si>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</si>
  <si>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</si>
  <si>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</si>
  <si>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</si>
  <si>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</si>
  <si>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</si>
  <si>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</si>
  <si>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</si>
  <si>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</si>
  <si>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</si>
  <si>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</si>
  <si>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</si>
  <si>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</si>
  <si>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</si>
  <si>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</si>
  <si>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</si>
  <si>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</si>
  <si>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</si>
  <si>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</si>
  <si>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</si>
  <si>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</si>
  <si>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</si>
  <si>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</si>
  <si>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</si>
  <si>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</si>
  <si>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</si>
  <si>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</si>
  <si>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</si>
  <si>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</si>
  <si>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</si>
  <si>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</si>
  <si>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</si>
  <si>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</si>
  <si>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</si>
  <si>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</si>
  <si>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</si>
  <si>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</si>
  <si>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</si>
  <si>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</si>
  <si>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</si>
  <si>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</si>
  <si>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</si>
  <si>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</si>
  <si>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</si>
  <si>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</si>
  <si>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</si>
  <si>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</si>
  <si>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</si>
  <si>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</si>
  <si>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</si>
  <si>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</si>
  <si>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</si>
  <si>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</si>
  <si>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</si>
  <si>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</si>
  <si>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</si>
  <si>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</si>
  <si>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</si>
  <si>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</si>
  <si>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</si>
  <si>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</si>
  <si>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</si>
  <si>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</si>
  <si>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</si>
  <si>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</si>
  <si>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</si>
  <si>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</si>
  <si>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</si>
  <si>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</si>
  <si>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</si>
  <si>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</si>
  <si>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</si>
  <si>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</si>
  <si>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</si>
  <si>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</si>
  <si>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</si>
  <si>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</si>
  <si>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</si>
  <si>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</si>
  <si>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</si>
  <si>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</si>
  <si>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</si>
  <si>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</si>
  <si>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</si>
  <si>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</si>
  <si>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</si>
  <si>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</si>
  <si>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</si>
  <si>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</si>
  <si>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</si>
  <si>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</si>
  <si>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</si>
  <si>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</si>
  <si>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</si>
  <si>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</si>
  <si>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</si>
  <si>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</si>
  <si>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</si>
  <si>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</si>
  <si>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</si>
  <si>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</si>
  <si>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</si>
  <si>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</si>
  <si>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</si>
  <si>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</si>
  <si>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</si>
  <si>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</si>
  <si>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</si>
  <si>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</si>
  <si>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</si>
  <si>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</si>
  <si>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</si>
  <si>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</si>
  <si>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</si>
  <si>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</si>
  <si>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</si>
  <si>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</si>
  <si>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</si>
  <si>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</si>
  <si>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</si>
  <si>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</si>
  <si>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</si>
  <si>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</si>
  <si>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</si>
  <si>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</si>
  <si>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</si>
  <si>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</si>
  <si>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</si>
  <si>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</si>
  <si>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</si>
  <si>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</si>
  <si>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</si>
  <si>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</si>
  <si>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</si>
  <si>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</si>
  <si>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</si>
  <si>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</si>
  <si>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</si>
  <si>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</si>
  <si>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</si>
  <si>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</si>
  <si>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</si>
  <si>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</si>
  <si>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</si>
  <si>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</si>
  <si>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</si>
  <si>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</si>
  <si>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</si>
  <si>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</si>
  <si>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</si>
  <si>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</si>
  <si>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</si>
  <si>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</si>
  <si>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</si>
  <si>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</si>
  <si>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</si>
  <si>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</si>
  <si>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</si>
  <si>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</si>
  <si>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</si>
  <si>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</si>
  <si>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</si>
  <si>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</si>
  <si>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</si>
  <si>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</si>
  <si>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</si>
  <si>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</si>
  <si>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</si>
  <si>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</si>
  <si>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</si>
  <si>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</si>
  <si>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</si>
  <si>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</si>
  <si>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</si>
  <si>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</si>
  <si>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</si>
  <si>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</si>
  <si>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</si>
  <si>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</si>
  <si>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</si>
  <si>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</si>
  <si>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</si>
  <si>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</si>
  <si>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</si>
  <si>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</si>
  <si>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</si>
  <si>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</si>
  <si>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</si>
  <si>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</si>
  <si>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</si>
  <si>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</si>
  <si>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</si>
  <si>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</si>
  <si>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</si>
  <si>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</si>
  <si>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</si>
  <si>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</si>
  <si>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</si>
  <si>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</si>
  <si>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</si>
  <si>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</si>
  <si>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</si>
  <si>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</si>
  <si>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</si>
  <si>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</si>
  <si>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</si>
  <si>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</si>
  <si>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</si>
  <si>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</si>
  <si>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</si>
  <si>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</si>
  <si>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</si>
  <si>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</si>
  <si>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</si>
  <si>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</si>
  <si>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</si>
  <si>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</si>
  <si>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</si>
  <si>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</si>
  <si>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</si>
  <si>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</si>
  <si>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</si>
  <si>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</si>
  <si>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</si>
  <si>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</si>
  <si>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</si>
  <si>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</si>
  <si>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</si>
  <si>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</si>
  <si>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</si>
  <si>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</si>
  <si>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</si>
  <si>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</si>
  <si>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</si>
  <si>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</si>
  <si>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</si>
  <si>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</si>
  <si>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</si>
  <si>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</si>
  <si>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</si>
  <si>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</si>
  <si>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</si>
  <si>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</si>
  <si>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</si>
  <si>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</si>
  <si>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</si>
  <si>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</si>
  <si>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</si>
  <si>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</si>
  <si>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</si>
  <si>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</si>
  <si>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</si>
  <si>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</si>
  <si>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</si>
  <si>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</si>
  <si>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</si>
  <si>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</si>
  <si>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</si>
  <si>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</si>
  <si>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</si>
  <si>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</si>
  <si>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</si>
  <si>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</si>
  <si>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</si>
  <si>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</si>
  <si>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</si>
  <si>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</si>
  <si>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</si>
  <si>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</si>
  <si>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</si>
  <si>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</si>
  <si>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</si>
  <si>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</si>
  <si>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</si>
  <si>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</si>
  <si>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</si>
  <si>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</si>
  <si>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</si>
  <si>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</si>
  <si>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</si>
  <si>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</si>
  <si>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</si>
  <si>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</si>
  <si>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</si>
  <si>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</si>
  <si>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</si>
  <si>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</si>
  <si>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</si>
  <si>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</si>
  <si>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</si>
  <si>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</si>
  <si>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</si>
  <si>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</si>
  <si>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</si>
  <si>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</si>
  <si>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</si>
  <si>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</si>
  <si>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</si>
  <si>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</si>
  <si>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</si>
  <si>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</si>
  <si>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</si>
  <si>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</si>
  <si>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</si>
  <si>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</si>
  <si>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</si>
  <si>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</si>
  <si>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</si>
  <si>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</si>
  <si>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</si>
  <si>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</si>
  <si>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</si>
  <si>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</si>
  <si>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</si>
  <si>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</si>
  <si>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</si>
  <si>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</si>
  <si>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</si>
  <si>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</si>
  <si>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</si>
  <si>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</si>
  <si>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</si>
  <si>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</si>
  <si>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</si>
  <si>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</si>
  <si>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</si>
  <si>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</si>
  <si>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</si>
  <si>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</si>
  <si>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</si>
  <si>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</si>
  <si>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</si>
  <si>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</si>
  <si>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</si>
  <si>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</si>
  <si>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</si>
  <si>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</si>
  <si>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</si>
  <si>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</si>
  <si>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</si>
  <si>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</si>
  <si>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</si>
  <si>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</si>
  <si>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</si>
  <si>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</si>
  <si>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</si>
  <si>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</si>
  <si>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</si>
  <si>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</si>
  <si>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</si>
  <si>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</si>
  <si>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</si>
  <si>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</si>
  <si>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</si>
  <si>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</si>
  <si>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</si>
  <si>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</si>
  <si>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</si>
  <si>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</si>
  <si>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</si>
  <si>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</si>
  <si>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</si>
  <si>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</si>
  <si>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</si>
  <si>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</si>
  <si>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</si>
  <si>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</si>
  <si>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</si>
  <si>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</si>
  <si>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</si>
  <si>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</si>
  <si>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</si>
  <si>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</si>
  <si>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</si>
  <si>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</si>
  <si>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</si>
  <si>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</si>
  <si>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</si>
  <si>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</si>
  <si>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</si>
  <si>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</si>
  <si>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</si>
  <si>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</si>
  <si>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</si>
  <si>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</si>
  <si>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</si>
  <si>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</si>
  <si>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</si>
  <si>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</si>
  <si>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</si>
  <si>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</si>
  <si>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</si>
  <si>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</si>
  <si>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</si>
  <si>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</si>
  <si>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</si>
  <si>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</si>
  <si>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</si>
  <si>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</si>
  <si>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</si>
  <si>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</si>
  <si>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</si>
  <si>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</si>
  <si>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</si>
  <si>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</si>
  <si>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</si>
  <si>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</si>
  <si>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</si>
  <si>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</si>
  <si>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</si>
  <si>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</si>
  <si>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</si>
  <si>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</si>
  <si>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</si>
  <si>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</si>
  <si>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</si>
  <si>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</si>
  <si>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</si>
  <si>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</si>
  <si>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</si>
  <si>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</si>
  <si>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</si>
  <si>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</si>
  <si>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</si>
  <si>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</si>
  <si>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</si>
  <si>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</si>
  <si>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</si>
  <si>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</si>
  <si>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</si>
  <si>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</si>
  <si>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</si>
  <si>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</si>
  <si>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</si>
  <si>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</si>
  <si>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</si>
  <si>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</si>
  <si>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</si>
  <si>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</si>
  <si>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</si>
  <si>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</si>
  <si>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</si>
  <si>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</si>
  <si>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</si>
  <si>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</si>
  <si>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</si>
  <si>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</si>
  <si>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</si>
  <si>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</si>
  <si>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</si>
  <si>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</si>
  <si>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</si>
  <si>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</si>
  <si>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</si>
  <si>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</si>
  <si>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</si>
  <si>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</si>
  <si>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</si>
  <si>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</si>
  <si>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</si>
  <si>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</si>
  <si>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</si>
  <si>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</si>
  <si>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</si>
  <si>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</si>
  <si>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</si>
  <si>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</si>
  <si>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</si>
  <si>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</si>
  <si>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</si>
  <si>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</si>
  <si>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</si>
  <si>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</si>
  <si>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</si>
  <si>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</si>
  <si>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</si>
  <si>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</si>
  <si>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</si>
  <si>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</si>
  <si>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</si>
  <si>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</si>
  <si>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</si>
  <si>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</si>
  <si>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</si>
  <si>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</si>
  <si>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</si>
  <si>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</si>
  <si>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</si>
  <si>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</si>
  <si>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</si>
  <si>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</si>
  <si>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</si>
  <si>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</si>
  <si>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</si>
  <si>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</si>
  <si>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</si>
  <si>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</si>
  <si>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</si>
  <si>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</si>
  <si>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</si>
  <si>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</si>
  <si>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</si>
  <si>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</si>
  <si>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</si>
  <si>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</si>
  <si>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</si>
  <si>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</si>
  <si>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</si>
  <si>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</si>
  <si>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</si>
  <si>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</si>
  <si>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</si>
  <si>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</si>
  <si>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</si>
  <si>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</si>
  <si>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</si>
  <si>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</si>
  <si>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</si>
  <si>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</si>
  <si>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</si>
  <si>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</si>
  <si>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</si>
  <si>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</si>
  <si>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</si>
  <si>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</si>
  <si>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</si>
  <si>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</si>
  <si>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</si>
  <si>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</si>
  <si>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</si>
  <si>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</si>
  <si>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</si>
  <si>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</si>
  <si>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</si>
  <si>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</si>
  <si>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</si>
  <si>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</si>
  <si>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</si>
  <si>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</si>
  <si>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</si>
  <si>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</si>
  <si>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</si>
  <si>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</si>
  <si>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</si>
  <si>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</si>
  <si>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</si>
  <si>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</si>
  <si>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</si>
  <si>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</si>
  <si>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</si>
  <si>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</si>
  <si>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</si>
  <si>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</si>
  <si>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</si>
  <si>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</si>
  <si>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</si>
  <si>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</si>
  <si>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</si>
  <si>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</si>
  <si>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</si>
  <si>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</si>
  <si>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</si>
  <si>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</si>
  <si>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</si>
  <si>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</si>
  <si>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</si>
  <si>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</si>
  <si>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</si>
  <si>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</si>
  <si>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</si>
  <si>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</si>
  <si>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</si>
  <si>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</si>
  <si>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</si>
  <si>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</si>
  <si>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</si>
  <si>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</si>
  <si>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</si>
  <si>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</si>
  <si>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</si>
  <si>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</si>
  <si>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</si>
  <si>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</si>
  <si>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</si>
  <si>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</si>
  <si>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</si>
  <si>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</si>
  <si>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</si>
  <si>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</si>
  <si>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</si>
  <si>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</si>
  <si>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</si>
  <si>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</si>
  <si>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</si>
  <si>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</si>
  <si>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</si>
  <si>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</si>
  <si>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</si>
  <si>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</si>
  <si>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</si>
  <si>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</si>
  <si>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</si>
  <si>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</si>
  <si>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</si>
  <si>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</si>
  <si>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</si>
  <si>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</si>
  <si>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</si>
  <si>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</si>
  <si>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</si>
  <si>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</si>
  <si>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</si>
  <si>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</si>
  <si>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</si>
  <si>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</si>
  <si>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</si>
  <si>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</si>
  <si>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</si>
  <si>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</si>
  <si>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</si>
  <si>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</si>
  <si>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</si>
  <si>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</si>
  <si>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</si>
  <si>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</si>
  <si>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</si>
  <si>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</si>
  <si>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</si>
  <si>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</si>
  <si>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</si>
  <si>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</si>
  <si>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</si>
  <si>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</si>
  <si>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</si>
  <si>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</si>
  <si>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</si>
  <si>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</si>
  <si>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</si>
  <si>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</si>
  <si>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</si>
  <si>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</si>
  <si>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</si>
  <si>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</si>
  <si>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</si>
  <si>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</si>
  <si>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</si>
  <si>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</si>
  <si>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</si>
  <si>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</si>
  <si>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</si>
  <si>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</si>
  <si>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</si>
  <si>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</si>
  <si>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</si>
  <si>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</si>
  <si>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</si>
  <si>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</si>
  <si>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</si>
  <si>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</si>
  <si>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</si>
  <si>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</si>
  <si>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</si>
  <si>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</si>
  <si>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</si>
  <si>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</si>
  <si>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</si>
  <si>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</si>
  <si>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</si>
  <si>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</si>
  <si>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</si>
  <si>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</si>
  <si>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</si>
  <si>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</si>
  <si>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</si>
  <si>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</si>
  <si>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</si>
  <si>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</si>
  <si>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</si>
  <si>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</si>
  <si>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</si>
  <si>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</si>
  <si>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</si>
  <si>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</si>
  <si>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</si>
  <si>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</si>
  <si>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</si>
  <si>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</si>
  <si>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</si>
  <si>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</si>
  <si>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</si>
  <si>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</si>
  <si>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</si>
  <si>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</si>
  <si>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</si>
  <si>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</si>
  <si>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</si>
  <si>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</si>
  <si>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</si>
  <si>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</si>
  <si>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</si>
  <si>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</si>
  <si>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</si>
  <si>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</si>
  <si>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</si>
  <si>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</si>
  <si>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</si>
  <si>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</si>
  <si>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</si>
  <si>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</si>
  <si>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</si>
  <si>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</si>
  <si>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</si>
  <si>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</si>
  <si>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</si>
  <si>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</si>
  <si>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</si>
  <si>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</si>
  <si>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</si>
  <si>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</si>
  <si>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</si>
  <si>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</si>
  <si>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</si>
  <si>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</si>
  <si>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</si>
  <si>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</si>
  <si>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</si>
  <si>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</si>
  <si>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</si>
  <si>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</si>
  <si>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</si>
  <si>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</si>
  <si>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</si>
  <si>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</si>
  <si>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</si>
  <si>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</si>
  <si>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</si>
  <si>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</si>
  <si>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</si>
  <si>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</si>
  <si>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</si>
  <si>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</si>
  <si>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</si>
  <si>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</si>
  <si>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</si>
  <si>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</si>
  <si>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</si>
  <si>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</si>
  <si>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</si>
  <si>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</si>
  <si>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</si>
  <si>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</si>
  <si>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</si>
  <si>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</si>
  <si>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</si>
  <si>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</si>
  <si>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</si>
  <si>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</si>
  <si>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</si>
  <si>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</si>
  <si>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</si>
  <si>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</si>
  <si>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</si>
  <si>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</si>
  <si>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</si>
  <si>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</si>
  <si>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</si>
  <si>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</si>
  <si>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</si>
  <si>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</si>
  <si>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</si>
  <si>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</si>
  <si>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</si>
  <si>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</si>
  <si>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</si>
  <si>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</si>
  <si>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</si>
  <si>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</si>
  <si>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</si>
  <si>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</si>
  <si>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</si>
  <si>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</si>
  <si>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</si>
  <si>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</si>
  <si>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</si>
  <si>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</si>
  <si>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</si>
  <si>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</si>
  <si>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</si>
  <si>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</si>
  <si>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</si>
  <si>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</si>
  <si>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</si>
  <si>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</si>
  <si>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</si>
  <si>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</si>
  <si>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</si>
  <si>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</si>
  <si>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</si>
  <si>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</si>
  <si>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</si>
  <si>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</si>
  <si>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</si>
  <si>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</si>
  <si>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</si>
  <si>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</si>
  <si>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</si>
  <si>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</si>
  <si>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</si>
  <si>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</si>
  <si>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</si>
  <si>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</si>
  <si>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</si>
  <si>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</si>
  <si>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</si>
  <si>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</si>
  <si>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</si>
  <si>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</si>
  <si>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</si>
  <si>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</si>
  <si>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</si>
  <si>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</si>
  <si>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</si>
  <si>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</si>
  <si>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</si>
  <si>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</si>
  <si>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</si>
  <si>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</si>
  <si>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</si>
  <si>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</si>
  <si>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</si>
  <si>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</si>
  <si>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</si>
  <si>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</si>
  <si>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</si>
  <si>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</si>
  <si>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</si>
  <si>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</si>
  <si>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</si>
  <si>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</si>
  <si>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</si>
  <si>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</si>
  <si>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</si>
  <si>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</si>
  <si>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</si>
  <si>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</si>
  <si>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</si>
  <si>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</si>
  <si>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</si>
  <si>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</si>
  <si>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</si>
  <si>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</si>
  <si>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</si>
  <si>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</si>
  <si>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</si>
  <si>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</si>
  <si>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</si>
  <si>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</si>
  <si>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</si>
  <si>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</si>
  <si>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</si>
  <si>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</si>
  <si>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</si>
  <si>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</si>
  <si>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</si>
  <si>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</si>
  <si>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</si>
  <si>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</si>
  <si>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</si>
  <si>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</si>
  <si>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</si>
  <si>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</si>
  <si>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</si>
  <si>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</si>
  <si>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</si>
  <si>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</si>
  <si>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</si>
  <si>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</si>
  <si>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</si>
  <si>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</si>
  <si>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</si>
  <si>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</si>
  <si>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</si>
  <si>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</si>
  <si>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</si>
  <si>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</si>
  <si>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</si>
  <si>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</si>
  <si>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</si>
  <si>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</si>
  <si>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</si>
  <si>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</si>
  <si>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</si>
  <si>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</si>
  <si>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</si>
  <si>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</si>
  <si>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</si>
  <si>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</si>
  <si>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</si>
  <si>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</si>
  <si>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</si>
  <si>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</si>
  <si>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</si>
  <si>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</si>
  <si>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</si>
  <si>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</si>
  <si>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</si>
  <si>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</si>
  <si>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</si>
  <si>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</si>
  <si>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</si>
  <si>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</si>
  <si>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</si>
  <si>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</si>
  <si>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</si>
  <si>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</si>
  <si>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</si>
  <si>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</si>
  <si>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</si>
  <si>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</si>
  <si>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</si>
  <si>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</si>
  <si>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</si>
  <si>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</si>
  <si>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</si>
  <si>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</si>
  <si>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</si>
  <si>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</si>
  <si>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</si>
  <si>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</si>
  <si>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</si>
  <si>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</si>
  <si>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</si>
  <si>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</si>
  <si>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</si>
  <si>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</si>
  <si>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</si>
  <si>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</si>
  <si>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</si>
  <si>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</si>
  <si>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</si>
  <si>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</si>
  <si>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</si>
  <si>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</si>
  <si>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</si>
  <si>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</si>
  <si>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</si>
  <si>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</si>
  <si>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</si>
  <si>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</si>
  <si>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</si>
  <si>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</si>
  <si>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</si>
  <si>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</si>
  <si>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</si>
  <si>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</si>
  <si>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</si>
  <si>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</si>
  <si>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</si>
  <si>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</si>
  <si>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</si>
  <si>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</si>
  <si>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</si>
  <si>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</si>
  <si>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</si>
  <si>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</si>
  <si>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</si>
  <si>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</si>
  <si>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</si>
  <si>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</si>
  <si>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</si>
  <si>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</si>
  <si>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</si>
  <si>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</si>
  <si>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</si>
  <si>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</si>
  <si>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</si>
  <si>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</si>
  <si>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</si>
  <si>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</si>
  <si>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</si>
  <si>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</si>
  <si>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</si>
  <si>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</si>
  <si>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</si>
  <si>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</si>
  <si>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</si>
  <si>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</si>
  <si>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</si>
  <si>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</si>
  <si>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</si>
  <si>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</si>
  <si>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</si>
  <si>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</si>
  <si>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</si>
  <si>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</si>
  <si>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</si>
  <si>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</si>
  <si>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</si>
  <si>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</si>
  <si>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</si>
  <si>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</si>
  <si>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</si>
  <si>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</si>
  <si>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</si>
  <si>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</si>
  <si>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</si>
  <si>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</si>
  <si>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</si>
  <si>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</si>
  <si>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</si>
  <si>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</si>
  <si>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</si>
  <si>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</si>
  <si>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</si>
  <si>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</si>
  <si>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</si>
  <si>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</si>
  <si>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</si>
  <si>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</si>
  <si>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</si>
  <si>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</si>
  <si>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</si>
  <si>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</si>
  <si>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</si>
  <si>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</si>
  <si>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</si>
  <si>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</si>
  <si>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</si>
  <si>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</si>
  <si>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</si>
  <si>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</si>
  <si>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</si>
  <si>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</si>
  <si>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</si>
  <si>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</si>
  <si>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</si>
  <si>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</si>
  <si>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</si>
  <si>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</si>
  <si>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</si>
  <si>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</si>
  <si>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</si>
  <si>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</si>
  <si>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</si>
  <si>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</si>
  <si>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</si>
  <si>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</si>
  <si>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</si>
  <si>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</si>
  <si>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</si>
  <si>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</si>
  <si>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</si>
  <si>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</si>
  <si>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</si>
  <si>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</si>
  <si>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</si>
  <si>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</si>
  <si>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</si>
  <si>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</si>
  <si>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</si>
  <si>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</si>
  <si>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</si>
  <si>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</si>
  <si>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</si>
  <si>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</si>
  <si>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</si>
  <si>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</si>
  <si>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</si>
  <si>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</si>
  <si>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</si>
  <si>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</si>
  <si>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</si>
  <si>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</si>
  <si>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</si>
  <si>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</si>
  <si>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</si>
  <si>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</si>
  <si>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</si>
  <si>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</si>
  <si>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</si>
  <si>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</si>
  <si>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</si>
  <si>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</si>
  <si>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</si>
  <si>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</si>
  <si>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</si>
  <si>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</si>
  <si>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</si>
  <si>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</si>
  <si>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</si>
  <si>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</si>
  <si>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</si>
  <si>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</si>
  <si>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</si>
  <si>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</si>
  <si>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</si>
  <si>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</si>
  <si>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</si>
  <si>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</si>
  <si>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</si>
  <si>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</si>
  <si>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</si>
  <si>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</si>
  <si>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</si>
  <si>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</si>
  <si>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</si>
  <si>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</si>
  <si>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</si>
  <si>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</si>
  <si>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</si>
  <si>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</si>
  <si>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</si>
  <si>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</si>
  <si>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</si>
  <si>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</si>
  <si>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</si>
  <si>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</si>
  <si>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</si>
  <si>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</si>
  <si>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</si>
  <si>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</si>
  <si>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</si>
  <si>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</si>
  <si>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</si>
  <si>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</si>
  <si>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</si>
  <si>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</si>
  <si>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</si>
  <si>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</si>
  <si>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</si>
  <si>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</si>
  <si>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</si>
  <si>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</si>
  <si>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</si>
  <si>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</si>
  <si>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</si>
  <si>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</si>
  <si>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</si>
  <si>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</si>
  <si>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</si>
  <si>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</si>
  <si>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</si>
  <si>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</si>
  <si>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</si>
  <si>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</si>
  <si>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</si>
  <si>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</si>
  <si>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</si>
  <si>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</si>
  <si>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</si>
  <si>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</si>
  <si>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</si>
  <si>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</si>
  <si>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</si>
  <si>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</si>
  <si>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</si>
  <si>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</si>
  <si>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</si>
  <si>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</si>
  <si>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</si>
  <si>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</si>
  <si>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</si>
  <si>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</si>
  <si>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</si>
  <si>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</si>
  <si>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</si>
  <si>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</si>
  <si>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</si>
  <si>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</si>
  <si>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</si>
  <si>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</si>
  <si>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</si>
  <si>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</si>
  <si>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</si>
  <si>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</si>
  <si>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</si>
  <si>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</si>
  <si>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</si>
  <si>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</si>
  <si>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</si>
  <si>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</si>
  <si>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</si>
  <si>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</si>
  <si>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</si>
  <si>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</si>
  <si>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</si>
  <si>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</si>
  <si>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</si>
  <si>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</si>
  <si>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</si>
  <si>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</si>
  <si>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</si>
  <si>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</si>
  <si>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</si>
  <si>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</si>
  <si>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</si>
  <si>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</si>
  <si>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</si>
  <si>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</si>
  <si>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</si>
  <si>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</si>
  <si>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</si>
  <si>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</si>
  <si>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</si>
  <si>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</si>
  <si>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</si>
  <si>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</si>
  <si>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</si>
  <si>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</si>
  <si>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</si>
  <si>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</si>
  <si>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</si>
  <si>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</si>
  <si>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</si>
  <si>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</si>
  <si>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</si>
  <si>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</si>
  <si>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</si>
  <si>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</si>
  <si>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</si>
  <si>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</si>
  <si>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</si>
  <si>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</si>
  <si>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</si>
  <si>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</si>
  <si>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</si>
  <si>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</si>
  <si>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</si>
  <si>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</si>
  <si>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</si>
  <si>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</si>
  <si>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</si>
  <si>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</si>
  <si>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</si>
  <si>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</si>
  <si>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</si>
  <si>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</si>
  <si>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</si>
  <si>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</si>
  <si>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</si>
  <si>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</si>
  <si>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</si>
  <si>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</si>
  <si>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</si>
  <si>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</si>
  <si>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</si>
  <si>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</si>
  <si>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</si>
  <si>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</si>
  <si>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</si>
  <si>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</si>
  <si>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</si>
  <si>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</si>
  <si>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</si>
  <si>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</si>
  <si>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</si>
  <si>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</si>
  <si>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</si>
  <si>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</si>
  <si>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</si>
  <si>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</si>
  <si>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</si>
  <si>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</si>
  <si>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</si>
  <si>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</si>
  <si>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</si>
  <si>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</si>
  <si>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</si>
  <si>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</si>
  <si>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</si>
  <si>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</si>
  <si>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</si>
  <si>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</si>
  <si>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</si>
  <si>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</si>
  <si>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</si>
  <si>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</si>
  <si>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</si>
  <si>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</si>
  <si>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</si>
  <si>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</si>
  <si>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</si>
  <si>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</si>
  <si>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</si>
  <si>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</si>
  <si>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</si>
  <si>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</si>
  <si>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</si>
  <si>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</si>
  <si>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</si>
  <si>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</si>
  <si>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</si>
  <si>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</si>
  <si>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</si>
  <si>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</si>
  <si>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</si>
  <si>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</si>
  <si>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</si>
  <si>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</si>
  <si>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</si>
  <si>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</si>
  <si>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</si>
  <si>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</si>
  <si>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</si>
  <si>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</si>
  <si>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</si>
  <si>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</si>
  <si>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</si>
  <si>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</si>
  <si>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</si>
  <si>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</si>
  <si>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</si>
  <si>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</si>
  <si>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</si>
  <si>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</si>
  <si>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</si>
  <si>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</si>
  <si>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</si>
  <si>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</si>
  <si>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</si>
  <si>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</si>
  <si>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</si>
  <si>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</si>
  <si>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</si>
  <si>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</si>
  <si>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</si>
  <si>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</si>
  <si>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</si>
  <si>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</si>
  <si>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</si>
  <si>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</si>
  <si>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</si>
  <si>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</si>
  <si>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</si>
  <si>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</si>
  <si>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</si>
  <si>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</si>
  <si>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</si>
  <si>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</si>
  <si>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</si>
  <si>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</si>
  <si>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</si>
  <si>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</si>
  <si>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</si>
  <si>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</si>
  <si>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</si>
  <si>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</si>
  <si>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</si>
  <si>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</si>
  <si>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</si>
  <si>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</si>
  <si>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</si>
  <si>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</si>
  <si>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</si>
  <si>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</si>
  <si>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</si>
  <si>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</si>
  <si>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</si>
  <si>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</si>
  <si>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</si>
  <si>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</si>
  <si>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</si>
  <si>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</si>
  <si>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</si>
  <si>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</si>
  <si>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</si>
  <si>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</si>
  <si>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</si>
  <si>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</si>
  <si>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</si>
  <si>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</si>
  <si>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</si>
  <si>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</si>
  <si>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</si>
  <si>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</si>
  <si>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</si>
  <si>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</si>
  <si>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</si>
  <si>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</si>
  <si>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</si>
  <si>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</si>
  <si>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</si>
  <si>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</si>
  <si>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</si>
  <si>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</si>
  <si>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</si>
  <si>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</si>
  <si>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</si>
  <si>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</si>
  <si>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</si>
  <si>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</si>
  <si>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</si>
  <si>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</si>
  <si>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</si>
  <si>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</si>
  <si>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</si>
  <si>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</si>
  <si>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</si>
  <si>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</si>
  <si>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</si>
  <si>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</si>
  <si>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</si>
  <si>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</si>
  <si>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</si>
  <si>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</si>
  <si>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</si>
  <si>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</si>
  <si>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</si>
  <si>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</si>
  <si>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</si>
  <si>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</si>
  <si>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</si>
  <si>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</si>
  <si>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</si>
  <si>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</si>
  <si>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</si>
  <si>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</si>
  <si>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</si>
  <si>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</si>
  <si>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</si>
  <si>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</si>
  <si>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</si>
  <si>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</si>
  <si>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</si>
  <si>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</si>
  <si>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</si>
  <si>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</si>
  <si>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</si>
  <si>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</si>
  <si>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</si>
  <si>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</si>
  <si>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</si>
  <si>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</si>
  <si>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</si>
  <si>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</si>
  <si>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</si>
  <si>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</si>
  <si>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</si>
  <si>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</si>
  <si>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</si>
  <si>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</si>
  <si>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</si>
  <si>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</si>
  <si>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</si>
  <si>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</si>
  <si>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</si>
  <si>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</si>
  <si>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</si>
  <si>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</si>
  <si>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</si>
  <si>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</si>
  <si>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</si>
  <si>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</si>
  <si>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</si>
  <si>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</si>
  <si>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</si>
  <si>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</si>
  <si>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</si>
  <si>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</si>
  <si>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</si>
  <si>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</si>
  <si>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</si>
  <si>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</si>
  <si>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</si>
  <si>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</si>
  <si>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</si>
  <si>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</si>
  <si>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</si>
  <si>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</si>
  <si>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</si>
  <si>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</si>
  <si>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</si>
  <si>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</si>
  <si>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</si>
  <si>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</si>
  <si>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</si>
  <si>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</si>
  <si>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</si>
  <si>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</si>
  <si>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</si>
  <si>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</si>
  <si>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</si>
  <si>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</si>
  <si>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</si>
  <si>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</si>
  <si>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</si>
  <si>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</si>
  <si>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</si>
  <si>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</si>
  <si>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</si>
  <si>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</si>
  <si>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</si>
  <si>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</si>
  <si>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</si>
  <si>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</si>
  <si>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</si>
  <si>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</si>
  <si>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</si>
  <si>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</si>
  <si>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</si>
  <si>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</si>
  <si>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</si>
  <si>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</si>
  <si>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</si>
  <si>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</si>
  <si>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</si>
  <si>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</si>
  <si>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</si>
  <si>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</si>
  <si>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</si>
  <si>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</si>
  <si>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</si>
  <si>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</si>
  <si>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</si>
  <si>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</si>
  <si>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</si>
  <si>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</si>
  <si>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</si>
  <si>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</si>
  <si>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</si>
  <si>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</si>
  <si>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</si>
  <si>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</si>
  <si>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</si>
  <si>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</si>
  <si>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</si>
  <si>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</si>
  <si>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</si>
  <si>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</si>
  <si>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</si>
  <si>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</si>
  <si>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</si>
  <si>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</si>
  <si>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</si>
  <si>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</si>
  <si>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</si>
  <si>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</si>
  <si>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</si>
  <si>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</si>
  <si>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</si>
  <si>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</si>
  <si>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</si>
  <si>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</si>
  <si>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</si>
  <si>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</si>
  <si>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</si>
  <si>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</si>
  <si>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</si>
  <si>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</si>
  <si>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</si>
  <si>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</si>
  <si>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</si>
  <si>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</si>
  <si>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</si>
  <si>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</si>
  <si>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</si>
  <si>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</si>
  <si>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</si>
  <si>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</si>
  <si>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</si>
  <si>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</si>
  <si>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</si>
  <si>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</si>
  <si>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</si>
  <si>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</si>
  <si>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</si>
  <si>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</si>
  <si>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</si>
  <si>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</si>
  <si>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</si>
  <si>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</si>
  <si>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</si>
  <si>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</si>
  <si>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</si>
  <si>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</si>
  <si>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</si>
  <si>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</si>
  <si>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</si>
  <si>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</si>
  <si>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</si>
  <si>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</si>
  <si>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</si>
  <si>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</si>
  <si>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</si>
  <si>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</si>
  <si>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</si>
  <si>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</si>
  <si>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</si>
  <si>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</si>
  <si>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</si>
  <si>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</si>
  <si>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</si>
  <si>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</si>
  <si>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</si>
  <si>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</si>
  <si>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</si>
  <si>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</si>
  <si>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</si>
  <si>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</si>
  <si>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</si>
  <si>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</si>
  <si>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</si>
  <si>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</si>
  <si>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</si>
  <si>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</si>
  <si>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</si>
  <si>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</si>
  <si>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</si>
  <si>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</si>
  <si>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</si>
  <si>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</si>
  <si>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</si>
  <si>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</si>
  <si>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</si>
  <si>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</si>
  <si>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</si>
  <si>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</si>
  <si>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</si>
  <si>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</si>
  <si>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</si>
  <si>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</si>
  <si>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</si>
  <si>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</si>
  <si>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</si>
  <si>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</si>
  <si>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</si>
  <si>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</si>
  <si>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</si>
  <si>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</si>
  <si>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</si>
  <si>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</si>
  <si>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</si>
  <si>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</si>
  <si>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</si>
  <si>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</si>
  <si>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</si>
  <si>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</si>
  <si>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</si>
  <si>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</si>
  <si>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</si>
  <si>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</si>
  <si>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</si>
  <si>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</si>
  <si>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</si>
  <si>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</si>
  <si>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</si>
  <si>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</si>
  <si>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</si>
  <si>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</si>
  <si>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</si>
  <si>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</si>
  <si>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</si>
  <si>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</si>
  <si>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</si>
  <si>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</si>
  <si>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</si>
  <si>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</si>
  <si>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</si>
  <si>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</si>
  <si>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</si>
  <si>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</si>
  <si>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</si>
  <si>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</si>
  <si>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</si>
  <si>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</si>
  <si>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</si>
  <si>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</si>
  <si>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</si>
  <si>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</si>
  <si>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</si>
  <si>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</si>
  <si>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</si>
  <si>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</si>
  <si>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</si>
  <si>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</si>
  <si>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</si>
  <si>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</si>
  <si>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</si>
  <si>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</si>
  <si>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</si>
  <si>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</si>
  <si>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</si>
  <si>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</si>
  <si>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</si>
  <si>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</si>
  <si>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</si>
  <si>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</si>
  <si>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</si>
  <si>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</si>
  <si>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</si>
  <si>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</si>
  <si>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</si>
  <si>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</si>
  <si>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</si>
  <si>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</si>
  <si>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</si>
  <si>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</si>
  <si>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</si>
  <si>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</si>
  <si>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</si>
  <si>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</si>
  <si>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</si>
  <si>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</si>
  <si>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</si>
  <si>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</si>
  <si>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</si>
  <si>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</si>
  <si>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</si>
  <si>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</si>
  <si>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</si>
  <si>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</si>
  <si>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</si>
  <si>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</si>
  <si>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</si>
  <si>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</si>
  <si>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</si>
  <si>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</si>
  <si>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</si>
  <si>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</si>
  <si>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</si>
  <si>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</si>
  <si>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</si>
  <si>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</si>
  <si>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</si>
  <si>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</si>
  <si>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</si>
  <si>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</si>
  <si>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</si>
  <si>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</si>
  <si>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</si>
  <si>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</si>
  <si>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</si>
  <si>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</si>
  <si>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</si>
  <si>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</si>
  <si>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</si>
  <si>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</si>
  <si>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</si>
  <si>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</si>
  <si>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</si>
  <si>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</si>
  <si>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</si>
  <si>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</si>
  <si>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</si>
  <si>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</si>
  <si>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</si>
  <si>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</si>
  <si>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</si>
  <si>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</si>
  <si>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</si>
  <si>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</si>
  <si>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</si>
  <si>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</si>
  <si>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</si>
  <si>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</si>
  <si>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</si>
  <si>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</si>
  <si>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</si>
  <si>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</si>
  <si>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</si>
  <si>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</si>
  <si>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</si>
  <si>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</si>
  <si>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</si>
  <si>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</si>
  <si>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</si>
  <si>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</si>
  <si>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</si>
  <si>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</si>
  <si>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</si>
  <si>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</si>
  <si>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</si>
  <si>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</si>
  <si>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</si>
  <si>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</si>
  <si>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</si>
  <si>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</si>
  <si>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</si>
  <si>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</si>
  <si>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</si>
  <si>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</si>
  <si>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</si>
  <si>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</si>
  <si>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</si>
  <si>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</si>
  <si>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</si>
  <si>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</si>
  <si>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</si>
  <si>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</si>
  <si>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</si>
  <si>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</si>
  <si>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</si>
  <si>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</si>
  <si>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</si>
  <si>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</si>
  <si>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</si>
  <si>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</si>
  <si>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</si>
  <si>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</si>
  <si>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</si>
  <si>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</si>
  <si>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</si>
  <si>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</si>
  <si>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</si>
  <si>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</si>
  <si>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</si>
  <si>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</si>
  <si>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</si>
  <si>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</si>
  <si>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</si>
  <si>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</si>
  <si>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</si>
  <si>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</si>
  <si>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</si>
  <si>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</si>
  <si>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</si>
  <si>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</si>
  <si>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</si>
  <si>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</si>
  <si>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</si>
  <si>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</si>
  <si>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</si>
  <si>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</si>
  <si>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</si>
  <si>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</si>
  <si>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</si>
  <si>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</si>
  <si>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</si>
  <si>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</si>
  <si>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</si>
  <si>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</si>
  <si>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</si>
  <si>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</si>
  <si>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</si>
  <si>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</si>
  <si>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</si>
  <si>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</si>
  <si>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</si>
  <si>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</si>
  <si>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</si>
  <si>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</si>
  <si>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</si>
  <si>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</si>
  <si>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</si>
  <si>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</si>
  <si>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</si>
  <si>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</si>
  <si>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</si>
  <si>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</si>
  <si>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</si>
  <si>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</si>
  <si>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</si>
  <si>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</si>
  <si>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</si>
  <si>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</si>
  <si>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</si>
  <si>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</si>
  <si>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</si>
  <si>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</si>
  <si>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</si>
  <si>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</si>
  <si>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</si>
  <si>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</si>
  <si>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</si>
  <si>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</si>
  <si>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</si>
  <si>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</si>
  <si>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</si>
  <si>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</si>
  <si>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</si>
  <si>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</si>
  <si>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</si>
  <si>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</si>
  <si>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</si>
  <si>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</si>
  <si>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</si>
  <si>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</si>
  <si>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</si>
  <si>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</si>
  <si>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</si>
  <si>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</si>
  <si>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</si>
  <si>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</si>
  <si>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</si>
  <si>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</si>
  <si>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</si>
  <si>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</si>
  <si>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</si>
  <si>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</si>
  <si>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</si>
  <si>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</si>
  <si>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</si>
  <si>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</si>
  <si>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</si>
  <si>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</si>
  <si>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</si>
  <si>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</si>
  <si>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</si>
  <si>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</si>
  <si>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</si>
  <si>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</si>
  <si>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</si>
  <si>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</si>
  <si>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</si>
  <si>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</si>
  <si>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</si>
  <si>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</si>
  <si>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</si>
  <si>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</si>
  <si>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</si>
  <si>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</si>
  <si>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</si>
  <si>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</si>
  <si>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</si>
  <si>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</si>
  <si>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</si>
  <si>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</si>
  <si>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</si>
  <si>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</si>
  <si>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</si>
  <si>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</si>
  <si>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</si>
  <si>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</si>
  <si>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</si>
  <si>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</si>
  <si>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</si>
  <si>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</si>
  <si>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</si>
  <si>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</si>
  <si>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</si>
  <si>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</si>
  <si>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</si>
  <si>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</si>
  <si>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</si>
  <si>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</si>
  <si>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</si>
  <si>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</si>
  <si>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</si>
  <si>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</si>
  <si>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</si>
  <si>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</si>
  <si>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</si>
  <si>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</si>
  <si>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</si>
  <si>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</si>
  <si>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</si>
  <si>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</si>
  <si>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</si>
  <si>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</si>
  <si>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</si>
  <si>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</si>
  <si>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</si>
  <si>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</si>
  <si>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</si>
  <si>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</si>
  <si>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</si>
  <si>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</si>
  <si>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</si>
  <si>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</si>
  <si>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</si>
  <si>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</si>
  <si>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</si>
  <si>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</si>
  <si>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</si>
  <si>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</si>
  <si>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</si>
  <si>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</si>
  <si>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</si>
  <si>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</si>
  <si>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</si>
  <si>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</si>
  <si>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</si>
  <si>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</si>
  <si>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</si>
  <si>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</si>
  <si>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</si>
  <si>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</si>
  <si>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</si>
  <si>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</si>
  <si>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</si>
  <si>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</si>
  <si>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</si>
  <si>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</si>
  <si>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</si>
  <si>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</si>
  <si>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</si>
  <si>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</si>
  <si>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</si>
  <si>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</si>
  <si>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</si>
  <si>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</si>
  <si>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</si>
  <si>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</si>
  <si>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</si>
  <si>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</si>
  <si>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</si>
  <si>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</si>
  <si>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</si>
  <si>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</si>
  <si>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</si>
  <si>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</si>
  <si>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</si>
  <si>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</si>
  <si>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</si>
  <si>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</si>
  <si>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</si>
  <si>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</si>
  <si>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</si>
  <si>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</si>
  <si>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</si>
  <si>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</si>
  <si>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</si>
  <si>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</si>
  <si>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</si>
  <si>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</si>
  <si>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</si>
  <si>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</si>
  <si>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</si>
  <si>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</si>
  <si>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</si>
  <si>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</si>
  <si>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</si>
  <si>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</si>
  <si>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</si>
  <si>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</si>
  <si>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</si>
  <si>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</si>
  <si>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</si>
  <si>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</si>
  <si>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</si>
  <si>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</si>
  <si>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</si>
  <si>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</si>
  <si>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</si>
  <si>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</si>
  <si>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</si>
  <si>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</si>
  <si>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</si>
  <si>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</si>
  <si>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</si>
  <si>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</si>
  <si>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</si>
  <si>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</si>
  <si>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</si>
  <si>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</si>
  <si>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</si>
  <si>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</si>
  <si>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</si>
  <si>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</si>
  <si>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</si>
  <si>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</si>
  <si>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</si>
  <si>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</si>
  <si>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</si>
  <si>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</si>
  <si>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</si>
  <si>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</si>
  <si>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</si>
  <si>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</si>
  <si>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</si>
  <si>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</si>
  <si>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</si>
  <si>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</si>
  <si>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</si>
  <si>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</si>
  <si>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</si>
  <si>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</si>
  <si>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</si>
  <si>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</si>
  <si>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</si>
  <si>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</si>
  <si>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</si>
  <si>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</si>
  <si>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</si>
  <si>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</si>
  <si>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</si>
  <si>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</si>
  <si>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</si>
  <si>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</si>
  <si>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</si>
  <si>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</si>
  <si>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</si>
  <si>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</si>
  <si>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</si>
  <si>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</si>
  <si>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</si>
  <si>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</si>
  <si>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</si>
  <si>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</si>
  <si>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</si>
  <si>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</si>
  <si>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</si>
  <si>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</si>
  <si>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</si>
  <si>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</si>
  <si>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</si>
  <si>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</si>
  <si>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</si>
  <si>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</si>
  <si>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</si>
  <si>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</si>
  <si>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</si>
  <si>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</si>
  <si>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</si>
  <si>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</si>
  <si>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</si>
  <si>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</si>
  <si>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</si>
  <si>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</si>
  <si>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</si>
  <si>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</si>
  <si>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</si>
  <si>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</si>
  <si>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</si>
  <si>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</si>
  <si>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</si>
  <si>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</si>
  <si>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</si>
  <si>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</si>
  <si>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</si>
  <si>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</si>
  <si>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</si>
  <si>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</si>
  <si>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</si>
  <si>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</si>
  <si>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</si>
  <si>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</si>
  <si>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</si>
  <si>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</si>
  <si>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</si>
  <si>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</si>
  <si>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</si>
  <si>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</si>
  <si>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</si>
  <si>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</si>
  <si>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</si>
  <si>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</si>
  <si>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</si>
  <si>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</si>
  <si>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</si>
  <si>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</si>
  <si>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</si>
  <si>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</si>
  <si>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</si>
  <si>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</si>
  <si>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</si>
  <si>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</si>
  <si>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</si>
  <si>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</si>
  <si>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</si>
  <si>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</si>
  <si>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</si>
  <si>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</si>
  <si>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</si>
  <si>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</si>
  <si>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</si>
  <si>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</si>
  <si>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</si>
  <si>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</si>
  <si>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</si>
  <si>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</si>
  <si>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</si>
  <si>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</si>
  <si>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</si>
  <si>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</si>
  <si>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</si>
  <si>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</si>
  <si>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</si>
  <si>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</si>
  <si>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</si>
  <si>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</si>
  <si>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</si>
  <si>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</si>
  <si>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</si>
  <si>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</si>
  <si>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</si>
  <si>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</si>
  <si>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</si>
  <si>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</si>
  <si>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</si>
  <si>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</si>
  <si>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</si>
  <si>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</si>
  <si>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</si>
  <si>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</si>
  <si>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</si>
  <si>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</si>
  <si>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</si>
  <si>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</si>
  <si>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</si>
  <si>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</si>
  <si>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</si>
  <si>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</si>
  <si>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</si>
  <si>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</si>
  <si>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</si>
  <si>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</si>
  <si>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</si>
  <si>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</si>
  <si>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</si>
  <si>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</si>
  <si>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</si>
  <si>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</si>
  <si>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</si>
  <si>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</si>
  <si>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</si>
  <si>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</si>
  <si>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</si>
  <si>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</si>
  <si>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</si>
  <si>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</si>
  <si>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</si>
  <si>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</si>
  <si>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</si>
  <si>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</si>
  <si>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</si>
  <si>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</si>
  <si>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</si>
  <si>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</si>
  <si>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</si>
  <si>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</si>
  <si>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</si>
  <si>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</si>
  <si>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</si>
  <si>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</si>
  <si>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</si>
  <si>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</si>
  <si>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</si>
  <si>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</si>
  <si>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</si>
  <si>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</si>
  <si>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</si>
  <si>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</si>
  <si>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</si>
  <si>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</si>
  <si>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</si>
  <si>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</si>
  <si>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</si>
  <si>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</si>
  <si>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</si>
  <si>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</si>
  <si>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</si>
  <si>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</si>
  <si>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</si>
  <si>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</si>
  <si>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</si>
  <si>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</si>
  <si>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</si>
  <si>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</si>
  <si>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</si>
  <si>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</si>
  <si>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</si>
  <si>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</si>
  <si>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</si>
  <si>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</si>
  <si>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</si>
  <si>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</si>
  <si>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</si>
  <si>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</si>
  <si>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</si>
  <si>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</si>
  <si>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</si>
  <si>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</si>
  <si>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</si>
  <si>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</si>
  <si>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</si>
  <si>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</si>
  <si>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</si>
  <si>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</si>
  <si>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</si>
  <si>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</si>
  <si>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</si>
  <si>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</si>
  <si>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</si>
  <si>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</si>
  <si>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</si>
  <si>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</si>
  <si>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</si>
  <si>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</si>
  <si>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</si>
  <si>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</si>
  <si>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</si>
  <si>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</si>
  <si>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</si>
  <si>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</si>
  <si>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</si>
  <si>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</si>
  <si>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</si>
  <si>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</si>
  <si>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</si>
  <si>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</si>
  <si>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</si>
  <si>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</si>
  <si>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</si>
  <si>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</si>
  <si>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</si>
  <si>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</si>
  <si>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</si>
  <si>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</si>
  <si>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</si>
  <si>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</si>
  <si>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</si>
  <si>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</si>
  <si>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</si>
  <si>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</si>
  <si>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</si>
  <si>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</si>
  <si>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</si>
  <si>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</si>
  <si>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</si>
  <si>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</si>
  <si>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</si>
  <si>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</si>
  <si>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</si>
  <si>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</si>
  <si>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</si>
  <si>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</si>
  <si>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</si>
  <si>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</si>
  <si>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</si>
  <si>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</si>
  <si>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</si>
  <si>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</si>
  <si>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</si>
  <si>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</si>
  <si>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</si>
  <si>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</si>
  <si>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</si>
  <si>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</si>
  <si>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</si>
  <si>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</si>
  <si>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</si>
  <si>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</si>
  <si>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</si>
  <si>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</si>
  <si>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</si>
  <si>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</si>
  <si>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</si>
  <si>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</si>
  <si>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</si>
  <si>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</si>
  <si>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</si>
  <si>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</si>
  <si>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</si>
  <si>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</si>
  <si>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</si>
  <si>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</si>
  <si>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</si>
  <si>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</si>
  <si>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</si>
  <si>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</si>
  <si>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</si>
  <si>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</si>
  <si>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</si>
  <si>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</si>
  <si>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</si>
  <si>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</si>
  <si>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</si>
  <si>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</si>
  <si>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</si>
  <si>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</si>
  <si>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</si>
  <si>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</si>
  <si>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</si>
  <si>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</si>
  <si>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</si>
  <si>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</si>
  <si>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</si>
  <si>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</si>
  <si>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</si>
  <si>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</si>
  <si>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</si>
  <si>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</si>
  <si>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</si>
  <si>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</si>
  <si>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</si>
  <si>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</si>
  <si>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</si>
  <si>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</si>
  <si>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</si>
  <si>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</si>
  <si>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</si>
  <si>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</si>
  <si>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</si>
  <si>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</si>
  <si>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</si>
  <si>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</si>
  <si>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</si>
  <si>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</si>
  <si>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</si>
  <si>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</si>
  <si>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</si>
  <si>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</si>
  <si>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</si>
  <si>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</si>
  <si>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</si>
  <si>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</si>
  <si>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</si>
  <si>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</si>
  <si>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</si>
  <si>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</si>
  <si>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</si>
  <si>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</si>
  <si>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</si>
  <si>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</si>
  <si>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</si>
  <si>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</si>
  <si>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</si>
  <si>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</si>
  <si>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</si>
  <si>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</si>
  <si>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</si>
  <si>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</si>
  <si>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</si>
  <si>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</si>
  <si>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</si>
  <si>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</si>
  <si>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</si>
  <si>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</si>
  <si>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</si>
  <si>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</si>
  <si>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</si>
  <si>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</si>
  <si>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</si>
  <si>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</si>
  <si>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</si>
  <si>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</si>
  <si>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</si>
  <si>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</si>
  <si>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</si>
  <si>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</si>
  <si>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</si>
  <si>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</si>
  <si>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</si>
  <si>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</si>
  <si>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</si>
  <si>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</si>
  <si>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</si>
  <si>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</si>
  <si>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</si>
  <si>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</si>
  <si>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</si>
  <si>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</si>
  <si>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</si>
  <si>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</si>
  <si>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</si>
  <si>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</si>
  <si>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</si>
  <si>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</si>
  <si>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</si>
  <si>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</si>
  <si>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</si>
  <si>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</si>
  <si>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</si>
  <si>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</si>
  <si>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</si>
  <si>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</si>
  <si>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</si>
  <si>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</si>
  <si>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</si>
  <si>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</si>
  <si>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</si>
  <si>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</si>
  <si>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</si>
  <si>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</si>
  <si>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</si>
  <si>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</si>
  <si>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</si>
  <si>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</si>
  <si>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</si>
  <si>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</si>
  <si>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</si>
  <si>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</si>
  <si>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</si>
  <si>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</si>
  <si>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</si>
  <si>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</si>
  <si>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</si>
  <si>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</si>
  <si>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</si>
  <si>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</si>
  <si>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</si>
  <si>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</si>
  <si>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</si>
  <si>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</si>
  <si>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</si>
  <si>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</si>
  <si>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</si>
  <si>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</si>
  <si>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</si>
  <si>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</si>
  <si>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</si>
  <si>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</si>
  <si>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</si>
  <si>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</si>
  <si>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</si>
  <si>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</si>
  <si>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</si>
  <si>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</si>
  <si>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</si>
  <si>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</si>
  <si>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</si>
  <si>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</si>
  <si>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</si>
  <si>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</si>
  <si>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</si>
  <si>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</si>
  <si>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</si>
  <si>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</si>
  <si>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</si>
  <si>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</si>
  <si>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</si>
  <si>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</si>
  <si>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</si>
  <si>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</si>
  <si>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</si>
  <si>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</si>
  <si>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</si>
  <si>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</si>
  <si>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</si>
  <si>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</si>
  <si>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</si>
  <si>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</si>
  <si>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</si>
  <si>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</si>
  <si>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</si>
  <si>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</si>
  <si>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</si>
  <si>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</si>
  <si>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</si>
  <si>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</si>
  <si>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</si>
  <si>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</si>
  <si>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</si>
  <si>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</si>
  <si>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</si>
  <si>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</si>
  <si>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</si>
  <si>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</si>
  <si>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</si>
  <si>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</si>
  <si>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</si>
  <si>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</si>
  <si>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</si>
  <si>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</si>
  <si>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</si>
  <si>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</si>
  <si>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</si>
  <si>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</si>
  <si>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</si>
  <si>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</si>
  <si>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</si>
  <si>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</si>
  <si>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</si>
  <si>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</si>
  <si>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</si>
  <si>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</si>
  <si>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</si>
  <si>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</si>
  <si>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</si>
  <si>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</si>
  <si>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</si>
  <si>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</si>
  <si>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</si>
  <si>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</si>
  <si>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</si>
  <si>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</si>
  <si>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</si>
  <si>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</si>
  <si>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</si>
  <si>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</si>
  <si>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</si>
  <si>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</si>
  <si>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</si>
  <si>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</si>
  <si>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</si>
  <si>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</si>
  <si>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</si>
  <si>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</si>
  <si>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</si>
  <si>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</si>
  <si>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</si>
  <si>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</si>
  <si>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</si>
  <si>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</si>
  <si>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</si>
  <si>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</si>
  <si>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</si>
  <si>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</si>
  <si>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</si>
  <si>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</si>
  <si>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</si>
  <si>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</si>
  <si>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</si>
  <si>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</si>
  <si>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</si>
  <si>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</si>
  <si>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</si>
  <si>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</si>
  <si>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</si>
  <si>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</si>
  <si>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</si>
  <si>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</si>
  <si>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</si>
  <si>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</si>
  <si>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</si>
  <si>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</si>
  <si>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</si>
  <si>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</si>
  <si>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</si>
  <si>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</si>
  <si>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</si>
  <si>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</si>
  <si>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</si>
  <si>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</si>
  <si>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</si>
  <si>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</si>
  <si>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</si>
  <si>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</si>
  <si>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</si>
  <si>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</si>
  <si>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</si>
  <si>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</si>
  <si>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</si>
  <si>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</si>
  <si>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</si>
  <si>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</si>
  <si>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</si>
  <si>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</si>
  <si>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</si>
  <si>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</si>
  <si>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</si>
  <si>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</si>
  <si>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</si>
  <si>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</si>
  <si>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</si>
  <si>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</si>
  <si>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</si>
  <si>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</si>
  <si>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</si>
  <si>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</si>
  <si>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</si>
  <si>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</si>
  <si>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</si>
  <si>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</si>
  <si>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</si>
  <si>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</si>
  <si>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</si>
  <si>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</si>
  <si>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</si>
  <si>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</si>
  <si>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</si>
  <si>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</si>
  <si>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</si>
  <si>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</si>
  <si>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</si>
  <si>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</si>
  <si>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</si>
  <si>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</si>
  <si>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</si>
  <si>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</si>
  <si>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</si>
  <si>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</si>
  <si>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</si>
  <si>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</si>
  <si>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</si>
  <si>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</si>
  <si>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</si>
  <si>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</si>
  <si>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</si>
  <si>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</si>
  <si>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</si>
  <si>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</si>
  <si>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</si>
  <si>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</si>
  <si>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</si>
  <si>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</si>
  <si>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</si>
  <si>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</si>
  <si>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</si>
  <si>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</si>
  <si>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</si>
  <si>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</si>
  <si>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</si>
  <si>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</si>
  <si>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</si>
  <si>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</si>
  <si>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</si>
  <si>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</si>
  <si>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</si>
  <si>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</si>
  <si>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</si>
  <si>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</si>
  <si>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</si>
  <si>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</si>
  <si>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</si>
  <si>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</si>
  <si>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</si>
  <si>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</si>
  <si>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</si>
  <si>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</si>
  <si>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</si>
  <si>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</si>
  <si>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</si>
  <si>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</si>
  <si>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</si>
  <si>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</si>
  <si>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</si>
  <si>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</si>
  <si>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</si>
  <si>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</si>
  <si>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</si>
  <si>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</si>
  <si>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</si>
  <si>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</si>
  <si>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</si>
  <si>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</si>
  <si>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</si>
  <si>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</si>
  <si>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</si>
  <si>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</si>
  <si>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</si>
  <si>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</si>
  <si>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</si>
  <si>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</si>
  <si>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</si>
  <si>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</si>
  <si>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</si>
  <si>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</si>
  <si>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</si>
  <si>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</si>
  <si>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</si>
  <si>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</si>
  <si>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</si>
  <si>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</si>
  <si>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</si>
  <si>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</si>
  <si>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</si>
  <si>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</si>
  <si>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</si>
  <si>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</si>
  <si>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</si>
  <si>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</si>
  <si>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</si>
  <si>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</si>
  <si>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</si>
  <si>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</si>
  <si>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</si>
  <si>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</si>
  <si>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</si>
  <si>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</si>
  <si>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</si>
  <si>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</si>
  <si>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</si>
  <si>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</si>
  <si>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</si>
  <si>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</si>
  <si>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</si>
  <si>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</si>
  <si>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</si>
  <si>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</si>
  <si>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</si>
  <si>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</si>
  <si>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</si>
  <si>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</si>
  <si>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</si>
  <si>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</si>
  <si>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</si>
  <si>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</si>
  <si>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</si>
  <si>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</si>
  <si>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</si>
  <si>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</si>
  <si>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</si>
  <si>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</si>
  <si>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</si>
  <si>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</si>
  <si>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</si>
  <si>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</si>
  <si>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</si>
  <si>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</si>
  <si>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</si>
  <si>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</si>
  <si>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</si>
  <si>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</si>
  <si>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</si>
  <si>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</si>
  <si>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</si>
  <si>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</si>
  <si>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</si>
  <si>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</si>
  <si>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</si>
  <si>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</si>
  <si>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</si>
  <si>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</si>
  <si>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</si>
  <si>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</si>
  <si>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</si>
  <si>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</si>
  <si>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</si>
  <si>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</si>
  <si>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</si>
  <si>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</si>
  <si>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</si>
  <si>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</si>
  <si>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</si>
  <si>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</si>
  <si>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</si>
  <si>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</si>
  <si>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</si>
  <si>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</si>
  <si>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</si>
  <si>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</si>
  <si>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</si>
  <si>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</si>
  <si>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</si>
  <si>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</si>
  <si>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</si>
  <si>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</si>
  <si>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</si>
  <si>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</si>
  <si>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</si>
  <si>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</si>
  <si>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</si>
  <si>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</si>
  <si>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</si>
  <si>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</si>
  <si>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</si>
  <si>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</si>
  <si>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</si>
  <si>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</si>
  <si>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</si>
  <si>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</si>
  <si>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</si>
  <si>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</si>
  <si>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</si>
  <si>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</si>
  <si>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</si>
  <si>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</si>
  <si>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</si>
  <si>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</si>
  <si>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</si>
  <si>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</si>
  <si>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</si>
  <si>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</si>
  <si>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</si>
  <si>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</si>
  <si>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</si>
  <si>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</si>
  <si>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</si>
  <si>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</si>
  <si>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</si>
  <si>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</si>
  <si>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</si>
  <si>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</si>
  <si>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</si>
  <si>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</si>
  <si>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</si>
  <si>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</si>
  <si>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</si>
  <si>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</si>
  <si>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</si>
  <si>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</si>
  <si>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</si>
  <si>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</si>
  <si>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</si>
  <si>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</si>
  <si>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</si>
  <si>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</si>
  <si>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</si>
  <si>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</si>
  <si>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</si>
  <si>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</si>
  <si>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</si>
  <si>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</si>
  <si>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</si>
  <si>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</si>
  <si>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</si>
  <si>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</si>
  <si>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</si>
  <si>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</si>
  <si>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</si>
  <si>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</si>
  <si>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</si>
  <si>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</si>
  <si>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</si>
  <si>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</si>
  <si>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</si>
  <si>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</si>
  <si>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</si>
  <si>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</si>
  <si>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</si>
  <si>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</si>
  <si>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</si>
  <si>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</si>
  <si>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</si>
  <si>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</si>
  <si>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</si>
  <si>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</si>
  <si>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</si>
  <si>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</si>
  <si>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</si>
  <si>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</si>
  <si>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</si>
  <si>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</si>
  <si>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</si>
  <si>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</si>
  <si>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</si>
  <si>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</si>
  <si>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</si>
  <si>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</si>
  <si>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</si>
  <si>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</si>
  <si>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</si>
  <si>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</si>
  <si>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</si>
  <si>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</si>
  <si>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</si>
  <si>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</si>
  <si>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</si>
  <si>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</si>
  <si>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</si>
  <si>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</si>
  <si>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</si>
  <si>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</si>
  <si>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</si>
  <si>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</si>
  <si>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</si>
  <si>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</si>
  <si>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</si>
  <si>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</si>
  <si>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</si>
  <si>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</si>
  <si>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</si>
  <si>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</si>
  <si>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</si>
  <si>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</si>
  <si>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</si>
  <si>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</si>
  <si>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</si>
  <si>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</si>
  <si>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</si>
  <si>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</si>
  <si>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</si>
  <si>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</si>
  <si>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</si>
  <si>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</si>
  <si>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</si>
  <si>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</si>
  <si>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</si>
  <si>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</si>
  <si>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</si>
  <si>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</si>
  <si>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</si>
  <si>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</si>
  <si>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</si>
  <si>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</si>
  <si>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</si>
  <si>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</si>
  <si>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</si>
  <si>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</si>
  <si>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</si>
  <si>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</si>
  <si>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</si>
  <si>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</si>
  <si>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</si>
  <si>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</si>
  <si>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</si>
  <si>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</si>
  <si>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</si>
  <si>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</si>
  <si>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</si>
  <si>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</si>
  <si>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</si>
  <si>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</si>
  <si>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</si>
  <si>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</si>
  <si>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</si>
  <si>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</si>
  <si>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</si>
  <si>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</si>
  <si>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</si>
  <si>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</si>
  <si>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</si>
  <si>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</si>
  <si>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</si>
  <si>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</si>
  <si>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</si>
  <si>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</si>
  <si>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</si>
  <si>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</si>
  <si>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</si>
  <si>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</si>
  <si>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</si>
  <si>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</si>
  <si>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</si>
  <si>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</si>
  <si>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</si>
  <si>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</si>
  <si>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</si>
  <si>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</si>
  <si>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</si>
  <si>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</si>
  <si>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</si>
  <si>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</si>
  <si>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</si>
  <si>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</si>
  <si>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</si>
  <si>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</si>
  <si>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</si>
  <si>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</si>
  <si>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</si>
  <si>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</si>
  <si>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</si>
  <si>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</si>
  <si>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</si>
  <si>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</si>
  <si>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</si>
  <si>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</si>
  <si>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</si>
  <si>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</si>
  <si>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</si>
  <si>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</si>
  <si>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</si>
  <si>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</si>
  <si>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</si>
  <si>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</si>
  <si>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</si>
  <si>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</si>
  <si>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</si>
  <si>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</si>
  <si>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</si>
  <si>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</si>
  <si>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</si>
  <si>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</si>
  <si>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</si>
  <si>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</si>
  <si>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</si>
  <si>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</si>
  <si>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</si>
  <si>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</si>
  <si>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</si>
  <si>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</si>
  <si>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</si>
  <si>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</si>
  <si>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</si>
  <si>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</si>
  <si>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</si>
  <si>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</si>
  <si>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</si>
  <si>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</si>
  <si>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</si>
  <si>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</si>
  <si>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</si>
  <si>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</si>
  <si>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</si>
  <si>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</si>
  <si>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</si>
  <si>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</si>
  <si>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</si>
  <si>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</si>
  <si>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</si>
  <si>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</si>
  <si>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</si>
  <si>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</si>
  <si>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</si>
  <si>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</si>
  <si>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</si>
  <si>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</si>
  <si>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</si>
  <si>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</si>
  <si>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</si>
  <si>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</si>
  <si>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</si>
  <si>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</si>
  <si>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</si>
  <si>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</si>
  <si>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</si>
  <si>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</si>
  <si>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</si>
  <si>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</si>
  <si>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</si>
  <si>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</si>
  <si>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</si>
  <si>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</si>
  <si>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</si>
  <si>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</si>
  <si>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</si>
  <si>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</si>
  <si>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</si>
  <si>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</si>
  <si>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</si>
  <si>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</si>
  <si>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</si>
  <si>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</si>
  <si>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</si>
  <si>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</si>
  <si>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</si>
  <si>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</si>
  <si>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</si>
  <si>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</si>
  <si>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</si>
  <si>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</si>
  <si>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</si>
  <si>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</si>
  <si>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</si>
  <si>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</si>
  <si>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</si>
  <si>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</si>
  <si>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</si>
  <si>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</si>
  <si>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</si>
  <si>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</si>
  <si>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</si>
  <si>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</si>
  <si>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</si>
  <si>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</si>
  <si>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</si>
  <si>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</si>
  <si>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</si>
  <si>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</si>
  <si>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</si>
  <si>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</si>
  <si>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</si>
  <si>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</si>
  <si>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</si>
  <si>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</si>
  <si>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</si>
  <si>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</si>
  <si>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</si>
  <si>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</si>
  <si>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</si>
  <si>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</si>
  <si>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</si>
  <si>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</si>
  <si>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</si>
  <si>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</si>
  <si>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</si>
  <si>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</si>
  <si>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</si>
  <si>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</si>
  <si>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</si>
  <si>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</si>
  <si>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</si>
  <si>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</si>
  <si>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</si>
  <si>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</si>
  <si>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</si>
  <si>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</si>
  <si>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</si>
  <si>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</si>
  <si>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</si>
  <si>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</si>
  <si>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</si>
  <si>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</si>
  <si>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</si>
  <si>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</si>
  <si>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</si>
  <si>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</si>
  <si>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</si>
  <si>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</si>
  <si>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</si>
  <si>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</si>
  <si>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</si>
  <si>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</si>
  <si>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</si>
  <si>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</si>
  <si>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</si>
  <si>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</si>
  <si>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</si>
  <si>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</si>
  <si>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</si>
  <si>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</si>
  <si>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</si>
  <si>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</si>
  <si>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</si>
  <si>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</si>
  <si>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</si>
  <si>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</si>
  <si>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</si>
  <si>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</si>
  <si>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</si>
  <si>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</si>
  <si>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</si>
  <si>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</si>
  <si>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</si>
  <si>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</si>
  <si>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</si>
  <si>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</si>
  <si>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</si>
  <si>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</si>
  <si>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</si>
  <si>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</si>
  <si>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</si>
  <si>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</si>
  <si>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</si>
  <si>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</si>
  <si>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</si>
  <si>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</si>
  <si>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</si>
  <si>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</si>
  <si>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</si>
  <si>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</si>
  <si>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</si>
  <si>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</si>
  <si>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</si>
  <si>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</si>
  <si>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</si>
  <si>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</si>
  <si>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</si>
  <si>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</si>
  <si>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</si>
  <si>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</si>
  <si>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</si>
  <si>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</si>
  <si>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</si>
  <si>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</si>
  <si>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</si>
  <si>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</si>
  <si>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</si>
  <si>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</si>
  <si>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</si>
  <si>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</si>
  <si>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</si>
  <si>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</si>
  <si>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</si>
  <si>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</si>
  <si>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</si>
  <si>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</si>
  <si>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</si>
  <si>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</si>
  <si>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</si>
  <si>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</si>
  <si>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</si>
  <si>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</si>
  <si>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</si>
  <si>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</si>
  <si>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</si>
  <si>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</si>
  <si>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</si>
  <si>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</si>
  <si>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</si>
  <si>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</si>
  <si>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</si>
  <si>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</si>
  <si>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</si>
  <si>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</si>
  <si>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</si>
  <si>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</si>
  <si>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</si>
  <si>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</si>
  <si>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</si>
  <si>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</si>
  <si>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</si>
  <si>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</si>
  <si>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</si>
  <si>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</si>
  <si>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</si>
  <si>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</si>
  <si>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</si>
  <si>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</si>
  <si>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</si>
  <si>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</si>
  <si>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</si>
  <si>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</si>
  <si>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</si>
  <si>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</si>
  <si>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</si>
  <si>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</si>
  <si>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</si>
  <si>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</si>
  <si>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</si>
  <si>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</si>
  <si>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</si>
  <si>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</si>
  <si>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</si>
  <si>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</si>
  <si>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</si>
  <si>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</si>
  <si>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</si>
  <si>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</si>
  <si>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</si>
  <si>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</si>
  <si>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</si>
  <si>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</si>
  <si>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</si>
  <si>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</si>
  <si>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</si>
  <si>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</si>
  <si>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</si>
  <si>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</si>
  <si>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</si>
  <si>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</si>
  <si>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</si>
  <si>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</si>
  <si>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</si>
  <si>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</si>
  <si>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</si>
  <si>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</si>
  <si>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</si>
  <si>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</si>
  <si>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</si>
  <si>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</si>
  <si>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</si>
  <si>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</si>
  <si>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</si>
  <si>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</si>
  <si>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</si>
  <si>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</si>
  <si>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</si>
  <si>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</si>
  <si>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</si>
  <si>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</si>
  <si>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</si>
  <si>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</si>
  <si>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</si>
  <si>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</si>
  <si>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</si>
  <si>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</si>
  <si>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</si>
  <si>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</si>
  <si>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</si>
  <si>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</si>
  <si>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</si>
  <si>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</si>
  <si>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</si>
  <si>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</si>
  <si>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</si>
  <si>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</si>
  <si>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</si>
  <si>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</si>
  <si>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</si>
  <si>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</si>
  <si>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</si>
  <si>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</si>
  <si>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</si>
  <si>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</si>
  <si>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</si>
  <si>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</si>
  <si>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</si>
  <si>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</si>
  <si>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</si>
  <si>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</si>
  <si>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</si>
  <si>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</si>
  <si>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</si>
  <si>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</si>
  <si>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</si>
  <si>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</si>
  <si>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</si>
  <si>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</si>
  <si>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</si>
  <si>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</si>
  <si>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</si>
  <si>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</si>
  <si>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</si>
  <si>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</si>
  <si>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</si>
  <si>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</si>
  <si>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</si>
  <si>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</si>
  <si>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</si>
  <si>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</si>
  <si>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</si>
  <si>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</si>
  <si>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</si>
  <si>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</si>
  <si>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</si>
  <si>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</si>
  <si>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</si>
  <si>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</si>
  <si>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</si>
  <si>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</si>
  <si>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</si>
  <si>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</si>
  <si>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</si>
  <si>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</si>
  <si>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</si>
  <si>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</si>
  <si>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</si>
  <si>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</si>
  <si>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</si>
  <si>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</si>
  <si>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</si>
  <si>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</si>
  <si>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</si>
  <si>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</si>
  <si>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</si>
  <si>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</si>
  <si>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</si>
  <si>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</si>
  <si>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</si>
  <si>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</si>
  <si>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</si>
  <si>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</si>
  <si>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</si>
  <si>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</si>
  <si>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</si>
  <si>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</si>
  <si>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</si>
  <si>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</si>
  <si>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</si>
  <si>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</si>
  <si>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</si>
  <si>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</si>
  <si>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</si>
  <si>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</si>
  <si>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</si>
  <si>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</si>
  <si>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</si>
  <si>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</si>
  <si>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</si>
  <si>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</si>
  <si>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</si>
  <si>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</si>
  <si>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</si>
  <si>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</si>
  <si>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</si>
  <si>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</si>
  <si>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</si>
  <si>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</si>
  <si>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</si>
  <si>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</si>
  <si>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</si>
  <si>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</si>
  <si>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</si>
  <si>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</si>
  <si>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</si>
  <si>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</si>
  <si>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</si>
  <si>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</si>
  <si>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</si>
  <si>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</si>
  <si>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</si>
  <si>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</si>
  <si>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</si>
  <si>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</si>
  <si>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</si>
  <si>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</si>
  <si>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</si>
  <si>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</si>
  <si>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</si>
  <si>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</si>
  <si>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</si>
  <si>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</si>
  <si>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</si>
  <si>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</si>
  <si>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</si>
  <si>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</si>
  <si>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</si>
  <si>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</si>
  <si>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</si>
  <si>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</si>
  <si>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</si>
  <si>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</si>
  <si>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</si>
  <si>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</si>
  <si>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</si>
  <si>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</si>
  <si>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</si>
  <si>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</si>
  <si>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</si>
  <si>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</si>
  <si>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</si>
  <si>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</si>
  <si>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</si>
  <si>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</si>
  <si>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</si>
  <si>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</si>
  <si>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</si>
  <si>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</si>
  <si>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</si>
  <si>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</si>
  <si>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</si>
  <si>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</si>
  <si>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</si>
  <si>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</si>
  <si>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</si>
  <si>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</si>
  <si>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</si>
  <si>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</si>
  <si>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</si>
  <si>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</si>
  <si>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</si>
  <si>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</si>
  <si>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</si>
  <si>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</si>
  <si>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</si>
  <si>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</si>
  <si>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</si>
  <si>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</si>
  <si>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</si>
  <si>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</si>
  <si>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</si>
  <si>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</si>
  <si>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</si>
  <si>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</si>
  <si>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</si>
  <si>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</si>
  <si>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</si>
  <si>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</si>
  <si>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</si>
  <si>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</si>
  <si>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</si>
  <si>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</si>
  <si>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</si>
  <si>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</si>
  <si>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</si>
  <si>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</si>
  <si>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</si>
  <si>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</si>
  <si>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</si>
  <si>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</si>
  <si>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</si>
  <si>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</si>
  <si>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</si>
  <si>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</si>
  <si>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</si>
  <si>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</si>
  <si>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</si>
  <si>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</si>
  <si>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</si>
  <si>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</si>
  <si>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</si>
  <si>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</si>
  <si>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</si>
  <si>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</si>
  <si>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</si>
  <si>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</si>
  <si>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</si>
  <si>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</si>
  <si>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</si>
  <si>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</si>
  <si>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</si>
  <si>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</si>
  <si>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</si>
  <si>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</si>
  <si>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</si>
  <si>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</si>
  <si>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</si>
  <si>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</si>
  <si>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</si>
  <si>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</si>
  <si>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</si>
  <si>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</si>
  <si>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</si>
  <si>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</si>
  <si>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</si>
  <si>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</si>
  <si>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</si>
  <si>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</si>
  <si>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</si>
  <si>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</si>
  <si>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</si>
  <si>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</si>
  <si>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</si>
  <si>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</si>
  <si>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</si>
  <si>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</si>
  <si>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</si>
  <si>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</si>
  <si>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</si>
  <si>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</si>
  <si>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</si>
  <si>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</si>
  <si>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</si>
  <si>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</si>
  <si>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</si>
  <si>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</si>
  <si>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</si>
  <si>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</si>
  <si>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</si>
  <si>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</si>
  <si>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</si>
  <si>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</si>
  <si>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</si>
  <si>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</si>
  <si>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</si>
  <si>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</si>
  <si>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</si>
  <si>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</si>
  <si>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</si>
  <si>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</si>
  <si>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</si>
  <si>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</si>
  <si>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</si>
  <si>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</si>
  <si>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</si>
  <si>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</si>
  <si>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</si>
  <si>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</si>
  <si>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</si>
  <si>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</si>
  <si>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</si>
  <si>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</si>
  <si>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</si>
  <si>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</si>
  <si>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</si>
  <si>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</si>
  <si>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</si>
  <si>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</si>
  <si>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</si>
  <si>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</si>
  <si>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</si>
  <si>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</si>
  <si>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</si>
  <si>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</si>
  <si>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</si>
  <si>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</si>
  <si>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</si>
  <si>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</si>
  <si>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</si>
  <si>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</si>
  <si>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</si>
  <si>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</si>
  <si>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</si>
  <si>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</si>
  <si>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</si>
  <si>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</si>
  <si>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</si>
  <si>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</si>
  <si>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</si>
  <si>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</si>
  <si>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</si>
  <si>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</si>
  <si>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</si>
  <si>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</si>
  <si>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</si>
  <si>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</si>
  <si>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</si>
  <si>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</si>
  <si>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</si>
  <si>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</si>
  <si>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</si>
  <si>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</si>
  <si>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</si>
  <si>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</si>
  <si>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</si>
  <si>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</si>
  <si>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</si>
  <si>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</si>
  <si>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</si>
  <si>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</si>
  <si>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</si>
  <si>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</si>
  <si>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</si>
  <si>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</si>
  <si>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</si>
  <si>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</si>
  <si>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</si>
  <si>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</si>
  <si>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</si>
  <si>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</si>
  <si>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</si>
  <si>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</si>
  <si>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</si>
  <si>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</si>
  <si>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</si>
  <si>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</si>
  <si>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</si>
  <si>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</si>
  <si>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</si>
  <si>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</si>
  <si>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</si>
  <si>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</si>
  <si>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</si>
  <si>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</si>
  <si>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</si>
  <si>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</si>
  <si>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</si>
  <si>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</si>
  <si>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</si>
  <si>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</si>
  <si>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</si>
  <si>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</si>
  <si>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</si>
  <si>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</si>
  <si>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</si>
  <si>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</si>
  <si>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</si>
  <si>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</si>
  <si>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</si>
  <si>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</si>
  <si>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</si>
  <si>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</si>
  <si>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</si>
  <si>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</si>
  <si>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</si>
  <si>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</si>
  <si>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</si>
  <si>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</si>
  <si>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</si>
  <si>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</si>
  <si>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</si>
  <si>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</si>
  <si>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</si>
  <si>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</si>
  <si>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</si>
  <si>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</si>
  <si>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</si>
  <si>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</si>
  <si>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</si>
  <si>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</si>
  <si>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</si>
  <si>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</si>
  <si>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</si>
  <si>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</si>
  <si>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</si>
  <si>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</si>
  <si>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</si>
  <si>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</si>
  <si>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</si>
  <si>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</si>
  <si>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</si>
  <si>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</si>
  <si>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</si>
  <si>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</si>
  <si>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</si>
  <si>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</si>
  <si>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</si>
  <si>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</si>
  <si>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</si>
  <si>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</si>
  <si>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</si>
  <si>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</si>
  <si>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</si>
  <si>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</si>
  <si>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</si>
  <si>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</si>
  <si>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</si>
  <si>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</si>
  <si>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</si>
  <si>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</si>
  <si>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</si>
  <si>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</si>
  <si>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</si>
  <si>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</si>
  <si>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</si>
  <si>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</si>
  <si>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</si>
  <si>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</si>
  <si>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</si>
  <si>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</si>
  <si>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</si>
  <si>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</si>
  <si>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</si>
  <si>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</si>
  <si>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</si>
  <si>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</si>
  <si>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</si>
  <si>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</si>
  <si>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</si>
  <si>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</si>
  <si>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</si>
  <si>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</si>
  <si>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</si>
  <si>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</si>
  <si>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</si>
  <si>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</si>
  <si>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</si>
  <si>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</si>
  <si>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</si>
  <si>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</si>
  <si>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</si>
  <si>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</si>
  <si>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</si>
  <si>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</si>
  <si>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</si>
  <si>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</si>
  <si>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</si>
  <si>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</si>
  <si>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</si>
  <si>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</si>
  <si>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</si>
  <si>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</si>
  <si>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</si>
  <si>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</si>
  <si>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</si>
  <si>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</si>
  <si>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</si>
  <si>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</si>
  <si>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</si>
  <si>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</si>
  <si>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</si>
  <si>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</si>
  <si>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</si>
  <si>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</si>
  <si>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</si>
  <si>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</si>
  <si>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</si>
  <si>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</si>
  <si>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</si>
  <si>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</si>
  <si>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</si>
  <si>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</si>
  <si>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</si>
  <si>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</si>
  <si>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</si>
  <si>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</si>
  <si>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</si>
  <si>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</si>
  <si>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</si>
  <si>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</si>
  <si>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</si>
  <si>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</si>
  <si>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</si>
  <si>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</si>
  <si>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</si>
  <si>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</si>
  <si>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</si>
  <si>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</si>
  <si>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</si>
  <si>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</si>
  <si>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</si>
  <si>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</si>
  <si>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</si>
  <si>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</si>
  <si>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</si>
  <si>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</si>
  <si>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</si>
  <si>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</si>
  <si>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</si>
  <si>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</si>
  <si>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</si>
  <si>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</si>
  <si>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</si>
  <si>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</si>
  <si>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</si>
  <si>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</si>
  <si>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</si>
  <si>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</si>
  <si>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</si>
  <si>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</si>
  <si>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</si>
  <si>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</si>
  <si>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</si>
  <si>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</si>
  <si>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</si>
  <si>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</si>
  <si>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</si>
  <si>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</si>
  <si>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</si>
  <si>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</si>
  <si>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</si>
  <si>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</si>
  <si>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</si>
  <si>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</si>
  <si>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</si>
  <si>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</si>
  <si>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</si>
  <si>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</si>
  <si>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</si>
  <si>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</si>
  <si>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</si>
  <si>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</si>
  <si>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</si>
  <si>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</si>
  <si>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</si>
  <si>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</si>
  <si>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</si>
  <si>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</si>
  <si>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</si>
  <si>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</si>
  <si>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</si>
  <si>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</si>
  <si>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</si>
  <si>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</si>
  <si>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</si>
  <si>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</si>
  <si>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</si>
  <si>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</si>
  <si>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</si>
  <si>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</si>
  <si>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</si>
  <si>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</si>
  <si>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</si>
  <si>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</si>
  <si>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</si>
  <si>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</si>
  <si>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</si>
  <si>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</si>
  <si>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</si>
  <si>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</si>
  <si>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</si>
  <si>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</si>
  <si>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</si>
  <si>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</si>
  <si>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</si>
  <si>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</si>
  <si>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</si>
  <si>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</si>
  <si>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</si>
  <si>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</si>
  <si>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</si>
  <si>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</si>
  <si>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</si>
  <si>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</si>
  <si>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</si>
  <si>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</si>
  <si>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</si>
  <si>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</si>
  <si>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</si>
  <si>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</si>
  <si>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</si>
  <si>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</si>
  <si>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</si>
  <si>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</si>
  <si>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</si>
  <si>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</si>
  <si>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</si>
  <si>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</si>
  <si>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</si>
  <si>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</si>
  <si>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</si>
  <si>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</si>
  <si>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</si>
  <si>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</si>
  <si>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</si>
  <si>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</si>
  <si>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</si>
  <si>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</si>
  <si>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</si>
  <si>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</si>
  <si>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</si>
  <si>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</si>
  <si>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</si>
  <si>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</si>
  <si>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</si>
  <si>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</si>
  <si>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</si>
  <si>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</si>
  <si>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</si>
  <si>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</si>
  <si>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</si>
  <si>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</si>
  <si>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</si>
  <si>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</si>
  <si>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</si>
  <si>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</si>
  <si>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</si>
  <si>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</si>
  <si>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</si>
  <si>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</si>
  <si>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</si>
  <si>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</si>
  <si>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</si>
  <si>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</si>
  <si>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</si>
  <si>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</si>
  <si>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</si>
  <si>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</si>
  <si>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</si>
  <si>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</si>
  <si>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</si>
  <si>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</si>
  <si>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</si>
  <si>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</si>
  <si>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</si>
  <si>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</si>
  <si>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</si>
  <si>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</si>
  <si>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</si>
  <si>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</si>
  <si>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</si>
  <si>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</si>
  <si>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</si>
  <si>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</si>
  <si>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</si>
  <si>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</si>
  <si>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</si>
  <si>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</si>
  <si>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</si>
  <si>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</si>
  <si>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</si>
  <si>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</si>
  <si>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</si>
  <si>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</si>
  <si>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</si>
  <si>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</si>
  <si>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</si>
  <si>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</si>
  <si>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</si>
  <si>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</si>
  <si>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</si>
  <si>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</si>
  <si>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</si>
  <si>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</si>
  <si>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</si>
  <si>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</si>
  <si>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</si>
  <si>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</si>
  <si>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</si>
  <si>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</si>
  <si>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</si>
  <si>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</si>
  <si>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</si>
  <si>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</si>
  <si>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</si>
  <si>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</si>
  <si>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</si>
  <si>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</si>
  <si>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</si>
  <si>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</si>
  <si>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</si>
  <si>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</si>
  <si>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</si>
  <si>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</si>
  <si>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</si>
  <si>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</si>
  <si>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</si>
  <si>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</si>
  <si>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</si>
  <si>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</si>
  <si>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</si>
  <si>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</si>
  <si>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</si>
  <si>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</si>
  <si>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</si>
  <si>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</si>
  <si>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</si>
  <si>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</si>
  <si>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</si>
  <si>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</si>
  <si>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</si>
  <si>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</si>
  <si>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</si>
  <si>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</si>
  <si>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</si>
  <si>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</si>
  <si>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</si>
  <si>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</si>
  <si>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</si>
  <si>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</si>
  <si>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</si>
  <si>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</si>
  <si>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</si>
  <si>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</si>
  <si>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</si>
  <si>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</si>
  <si>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</si>
  <si>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</si>
  <si>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</si>
  <si>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</si>
  <si>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</si>
  <si>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</si>
  <si>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</si>
  <si>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</si>
  <si>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</si>
  <si>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</si>
  <si>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</si>
  <si>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</si>
  <si>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</si>
  <si>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</si>
  <si>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</si>
  <si>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</si>
  <si>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</si>
  <si>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</si>
  <si>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</si>
  <si>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</si>
  <si>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</si>
  <si>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</si>
  <si>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</si>
  <si>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</si>
  <si>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</si>
  <si>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</si>
  <si>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</si>
  <si>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</si>
  <si>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</si>
  <si>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</si>
  <si>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</si>
  <si>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</si>
  <si>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</si>
  <si>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</si>
  <si>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</si>
  <si>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</si>
  <si>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</si>
  <si>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</si>
  <si>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</si>
  <si>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</si>
  <si>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</si>
  <si>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</si>
  <si>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</si>
  <si>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</si>
  <si>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</si>
  <si>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</si>
  <si>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</si>
  <si>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</si>
  <si>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</si>
  <si>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</si>
  <si>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</si>
  <si>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</si>
  <si>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</si>
  <si>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</si>
  <si>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</si>
  <si>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</si>
  <si>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</si>
  <si>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</si>
  <si>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</si>
  <si>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</si>
  <si>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</si>
  <si>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</si>
  <si>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</si>
  <si>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</si>
  <si>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</si>
  <si>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</si>
  <si>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</si>
  <si>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</si>
  <si>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</si>
  <si>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</si>
  <si>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</si>
  <si>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</si>
  <si>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</si>
  <si>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</si>
  <si>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</si>
  <si>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</si>
  <si>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</si>
  <si>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</si>
  <si>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</si>
  <si>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</si>
  <si>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</si>
  <si>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</si>
  <si>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</si>
  <si>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</si>
  <si>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</si>
  <si>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</si>
  <si>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</si>
  <si>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</si>
  <si>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</si>
  <si>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</si>
  <si>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</si>
  <si>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</si>
  <si>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</si>
  <si>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</si>
  <si>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</si>
  <si>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</si>
  <si>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</si>
  <si>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</si>
  <si>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</si>
  <si>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</si>
  <si>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</si>
  <si>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</si>
  <si>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</si>
  <si>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</si>
  <si>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</si>
  <si>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</si>
  <si>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</si>
  <si>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</si>
  <si>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</si>
  <si>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</si>
  <si>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</si>
  <si>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</si>
  <si>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</si>
  <si>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</si>
  <si>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</si>
  <si>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</si>
  <si>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</si>
  <si>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</si>
  <si>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</si>
  <si>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</si>
  <si>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</si>
  <si>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</si>
  <si>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</si>
  <si>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</si>
  <si>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</si>
  <si>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</si>
  <si>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</si>
  <si>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</si>
  <si>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</si>
  <si>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</si>
  <si>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</si>
  <si>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</si>
  <si>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</si>
  <si>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</si>
  <si>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</si>
  <si>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</si>
  <si>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</si>
  <si>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</si>
  <si>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</si>
  <si>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</si>
  <si>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</si>
  <si>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</si>
  <si>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</si>
  <si>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</si>
  <si>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</si>
  <si>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</si>
  <si>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</si>
  <si>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</si>
  <si>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</si>
  <si>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</si>
  <si>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</si>
  <si>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</si>
  <si>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</si>
  <si>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</si>
  <si>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</si>
  <si>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</si>
  <si>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</si>
  <si>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</si>
  <si>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</si>
  <si>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</si>
  <si>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</si>
  <si>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</si>
  <si>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</si>
  <si>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</si>
  <si>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</si>
  <si>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</si>
  <si>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</si>
  <si>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</si>
  <si>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</si>
  <si>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</si>
  <si>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</si>
  <si>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</si>
  <si>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</si>
  <si>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</si>
  <si>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</si>
  <si>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</si>
  <si>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</si>
  <si>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</si>
  <si>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</si>
  <si>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</si>
  <si>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</si>
  <si>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</si>
  <si>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</si>
  <si>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</si>
  <si>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</si>
  <si>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</si>
  <si>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</si>
  <si>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</si>
  <si>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</si>
  <si>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</si>
  <si>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</si>
  <si>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</si>
  <si>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</si>
  <si>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</si>
  <si>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</si>
  <si>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</si>
  <si>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</si>
  <si>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</si>
  <si>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</si>
  <si>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</si>
  <si>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</si>
  <si>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</si>
  <si>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</si>
  <si>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</si>
  <si>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</si>
  <si>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</si>
  <si>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</si>
  <si>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</si>
  <si>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</si>
  <si>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</si>
  <si>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</si>
  <si>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</si>
  <si>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</si>
  <si>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</si>
  <si>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</si>
  <si>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</si>
  <si>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</si>
  <si>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</si>
  <si>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</si>
  <si>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</si>
  <si>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</si>
  <si>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</si>
  <si>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</si>
  <si>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</si>
  <si>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</si>
  <si>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</si>
  <si>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</si>
  <si>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</si>
  <si>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</si>
  <si>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</si>
  <si>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</si>
  <si>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</si>
  <si>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</si>
  <si>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</si>
  <si>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</si>
  <si>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</si>
  <si>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</si>
  <si>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</si>
  <si>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</si>
  <si>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</si>
  <si>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</si>
  <si>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</si>
  <si>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</si>
  <si>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</si>
  <si>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</si>
  <si>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</si>
  <si>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</si>
  <si>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</si>
  <si>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</si>
  <si>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</si>
  <si>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</si>
  <si>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</si>
  <si>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</si>
  <si>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</si>
  <si>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</si>
  <si>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</si>
  <si>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</si>
  <si>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</si>
  <si>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</si>
  <si>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</si>
  <si>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</si>
  <si>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</si>
  <si>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</si>
  <si>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</si>
  <si>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</si>
  <si>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</si>
  <si>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</si>
  <si>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</si>
  <si>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</si>
  <si>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</si>
  <si>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</si>
  <si>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</si>
  <si>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</si>
  <si>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</si>
  <si>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</si>
  <si>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</si>
  <si>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</si>
  <si>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</si>
  <si>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</si>
  <si>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</si>
  <si>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</si>
  <si>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</si>
  <si>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</si>
  <si>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</si>
  <si>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</si>
  <si>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</si>
  <si>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</si>
  <si>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</si>
  <si>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</si>
  <si>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</si>
  <si>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</si>
  <si>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</si>
  <si>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</si>
  <si>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</si>
  <si>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</si>
  <si>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</si>
  <si>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</si>
  <si>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</si>
  <si>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</si>
  <si>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</si>
  <si>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</si>
  <si>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</si>
  <si>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</si>
  <si>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</si>
  <si>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</si>
  <si>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</si>
  <si>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</si>
  <si>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</si>
  <si>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</si>
  <si>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</si>
  <si>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</si>
  <si>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</si>
  <si>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</si>
  <si>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</si>
  <si>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</si>
  <si>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</si>
  <si>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</si>
  <si>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</si>
  <si>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</si>
  <si>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</si>
  <si>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</si>
  <si>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</si>
  <si>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</si>
  <si>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</si>
  <si>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</si>
  <si>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</si>
  <si>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</si>
  <si>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</si>
  <si>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</si>
  <si>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</si>
  <si>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</si>
  <si>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</si>
  <si>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</si>
  <si>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</si>
  <si>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</si>
  <si>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</si>
  <si>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</si>
  <si>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</si>
  <si>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</si>
  <si>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</si>
  <si>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</si>
  <si>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</si>
  <si>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</si>
  <si>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</si>
  <si>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</si>
  <si>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</si>
  <si>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</si>
  <si>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</si>
  <si>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</si>
  <si>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</si>
  <si>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</si>
  <si>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</si>
  <si>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</si>
  <si>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</si>
  <si>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</si>
  <si>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</si>
  <si>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</si>
  <si>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</si>
  <si>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</si>
  <si>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</si>
  <si>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</si>
  <si>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</si>
  <si>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</si>
  <si>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</si>
  <si>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</si>
  <si>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</si>
  <si>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</si>
  <si>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</si>
  <si>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</si>
  <si>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</si>
  <si>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</si>
  <si>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</si>
  <si>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</si>
  <si>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</si>
  <si>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</si>
  <si>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</si>
  <si>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</si>
  <si>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</si>
  <si>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</si>
  <si>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</si>
  <si>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</si>
  <si>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</si>
  <si>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</si>
  <si>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</si>
  <si>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</si>
  <si>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</si>
  <si>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</si>
  <si>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</si>
  <si>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</si>
  <si>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</si>
  <si>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</si>
  <si>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</si>
  <si>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</si>
  <si>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</si>
  <si>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</si>
  <si>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</si>
  <si>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</si>
  <si>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</si>
  <si>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</si>
  <si>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</si>
  <si>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</si>
  <si>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</si>
  <si>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</si>
  <si>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</si>
  <si>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</si>
  <si>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</si>
  <si>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</si>
  <si>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</si>
  <si>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</si>
  <si>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</si>
  <si>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</si>
  <si>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</si>
  <si>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</si>
  <si>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</si>
  <si>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</si>
  <si>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</si>
  <si>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</si>
  <si>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</si>
  <si>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</si>
  <si>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</si>
  <si>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</si>
  <si>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</si>
  <si>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</si>
  <si>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</si>
  <si>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</si>
  <si>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</si>
  <si>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</si>
  <si>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</si>
  <si>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</si>
  <si>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</si>
  <si>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</si>
  <si>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</si>
  <si>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</si>
  <si>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</si>
  <si>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</si>
  <si>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</si>
  <si>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</si>
  <si>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</si>
  <si>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</si>
  <si>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</si>
  <si>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</si>
  <si>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</si>
  <si>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</si>
  <si>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</si>
  <si>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</si>
  <si>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</si>
  <si>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</si>
  <si>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</si>
  <si>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</si>
  <si>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</si>
  <si>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</si>
  <si>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</si>
  <si>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</si>
  <si>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</si>
  <si>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</si>
  <si>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</si>
  <si>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</si>
  <si>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</si>
  <si>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</si>
  <si>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</si>
  <si>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</si>
  <si>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</si>
  <si>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</si>
  <si>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</si>
  <si>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</si>
  <si>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</si>
  <si>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</si>
  <si>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</si>
  <si>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</si>
  <si>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</si>
  <si>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</si>
  <si>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</si>
  <si>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</si>
  <si>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</si>
  <si>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</si>
  <si>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</si>
  <si>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</si>
  <si>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</si>
  <si>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</si>
  <si>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</si>
  <si>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</si>
  <si>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</si>
  <si>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</si>
  <si>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</si>
  <si>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</si>
  <si>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</si>
  <si>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</si>
  <si>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</si>
  <si>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</si>
  <si>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</si>
  <si>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</si>
  <si>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</si>
  <si>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</si>
  <si>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</si>
  <si>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</si>
  <si>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</si>
  <si>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</si>
  <si>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</si>
  <si>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</si>
  <si>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</si>
  <si>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</si>
  <si>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</si>
  <si>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</si>
  <si>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</si>
  <si>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</si>
  <si>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</si>
  <si>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</si>
  <si>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</si>
  <si>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</si>
  <si>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</si>
  <si>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</si>
  <si>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</si>
  <si>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</si>
  <si>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</si>
  <si>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</si>
  <si>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</si>
  <si>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</si>
  <si>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</si>
  <si>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</si>
  <si>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</si>
  <si>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</si>
  <si>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</si>
  <si>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</si>
  <si>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</si>
  <si>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</si>
  <si>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</si>
  <si>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</si>
  <si>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</si>
  <si>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</si>
  <si>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</si>
  <si>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</si>
  <si>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</si>
  <si>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</si>
  <si>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</si>
  <si>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</si>
  <si>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</si>
  <si>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</si>
  <si>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</si>
  <si>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</si>
  <si>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</si>
  <si>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</si>
  <si>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</si>
  <si>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</si>
  <si>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</si>
  <si>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</si>
  <si>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</si>
  <si>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</si>
  <si>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</si>
  <si>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</si>
  <si>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</si>
  <si>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</si>
  <si>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</si>
  <si>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</si>
  <si>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</si>
  <si>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</si>
  <si>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</si>
  <si>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</si>
  <si>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</si>
  <si>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</si>
  <si>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</si>
  <si>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</si>
  <si>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</si>
  <si>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</si>
  <si>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</si>
  <si>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</si>
  <si>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</si>
  <si>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</si>
  <si>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</si>
  <si>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</si>
  <si>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</si>
  <si>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</si>
  <si>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</si>
  <si>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</si>
  <si>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</si>
  <si>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</si>
  <si>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</si>
  <si>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</si>
  <si>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</si>
  <si>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</si>
  <si>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</si>
  <si>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</si>
  <si>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</si>
  <si>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</si>
  <si>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</si>
  <si>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</si>
  <si>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</si>
  <si>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</si>
  <si>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</si>
  <si>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</si>
  <si>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</si>
  <si>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</si>
  <si>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</si>
  <si>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</si>
  <si>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</si>
  <si>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</si>
  <si>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</si>
  <si>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</si>
  <si>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</si>
  <si>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</si>
  <si>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</si>
  <si>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</si>
  <si>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</si>
  <si>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</si>
  <si>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</si>
  <si>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</si>
  <si>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</si>
  <si>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</si>
  <si>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</si>
  <si>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</si>
  <si>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</si>
  <si>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</si>
  <si>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</si>
  <si>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</si>
  <si>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</si>
  <si>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</si>
  <si>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</si>
  <si>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</si>
  <si>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</si>
  <si>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</si>
  <si>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</si>
  <si>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</si>
  <si>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</si>
  <si>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</si>
  <si>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</si>
  <si>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</si>
  <si>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</si>
  <si>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</si>
  <si>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</si>
  <si>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</si>
  <si>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</si>
  <si>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</si>
  <si>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</si>
  <si>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</si>
  <si>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</si>
  <si>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</si>
  <si>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</si>
  <si>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</si>
  <si>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</si>
  <si>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</si>
  <si>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</si>
  <si>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</si>
  <si>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</si>
  <si>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</si>
  <si>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</si>
  <si>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</si>
  <si>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</si>
  <si>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</si>
  <si>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</si>
  <si>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</si>
  <si>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</si>
  <si>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</si>
  <si>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</si>
  <si>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</si>
  <si>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</si>
  <si>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</si>
  <si>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</si>
  <si>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</si>
  <si>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</si>
  <si>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</si>
  <si>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</si>
  <si>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</si>
  <si>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</si>
  <si>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</si>
  <si>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</si>
  <si>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</si>
  <si>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</si>
  <si>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</si>
  <si>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</si>
  <si>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</si>
  <si>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</si>
  <si>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</si>
  <si>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</si>
  <si>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</si>
  <si>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</si>
  <si>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</si>
  <si>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</si>
  <si>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</si>
  <si>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</si>
  <si>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</si>
  <si>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</si>
  <si>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</si>
  <si>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</si>
  <si>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</si>
  <si>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</si>
  <si>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</si>
  <si>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</si>
  <si>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</si>
  <si>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</si>
  <si>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</si>
  <si>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</si>
  <si>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</si>
  <si>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</si>
  <si>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</si>
  <si>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</si>
  <si>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</si>
  <si>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</si>
  <si>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</si>
  <si>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</si>
  <si>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</si>
  <si>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</si>
  <si>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</si>
  <si>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</si>
  <si>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</si>
  <si>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</si>
  <si>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</si>
  <si>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</si>
  <si>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</si>
  <si>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</si>
  <si>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</si>
  <si>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</si>
  <si>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</si>
  <si>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</si>
  <si>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</si>
  <si>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</si>
  <si>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</si>
  <si>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</si>
  <si>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</si>
  <si>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</si>
  <si>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</si>
  <si>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</si>
  <si>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</si>
  <si>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</si>
  <si>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</si>
  <si>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</si>
  <si>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</si>
  <si>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</si>
  <si>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</si>
  <si>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</si>
  <si>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</si>
  <si>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</si>
  <si>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</si>
  <si>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</si>
  <si>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</si>
  <si>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</si>
  <si>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</si>
  <si>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</si>
  <si>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</si>
  <si>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</si>
  <si>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</si>
  <si>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</si>
  <si>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</si>
  <si>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</si>
  <si>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</si>
  <si>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</si>
  <si>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</si>
  <si>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</si>
  <si>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</si>
  <si>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</si>
  <si>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</si>
  <si>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</si>
  <si>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</si>
  <si>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</si>
  <si>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</si>
  <si>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</si>
  <si>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</si>
  <si>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</si>
  <si>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</si>
  <si>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</si>
  <si>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</si>
  <si>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</si>
  <si>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</si>
  <si>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</si>
  <si>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</si>
  <si>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</si>
  <si>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</si>
  <si>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</si>
  <si>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</si>
  <si>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</si>
  <si>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</si>
  <si>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</si>
  <si>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</si>
  <si>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</si>
  <si>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</si>
  <si>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</si>
  <si>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</si>
  <si>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</si>
  <si>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</si>
  <si>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</si>
  <si>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</si>
  <si>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</si>
  <si>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</si>
  <si>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</si>
  <si>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</si>
  <si>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</si>
  <si>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</si>
  <si>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</si>
  <si>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</si>
  <si>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</si>
  <si>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</si>
  <si>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</si>
  <si>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</si>
  <si>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</si>
  <si>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</si>
  <si>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</si>
  <si>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</si>
  <si>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</si>
  <si>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</si>
  <si>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</si>
  <si>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</si>
  <si>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</si>
  <si>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</si>
  <si>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</si>
  <si>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</si>
  <si>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</si>
  <si>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</si>
  <si>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</si>
  <si>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</si>
  <si>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</si>
  <si>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</si>
  <si>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</si>
  <si>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</si>
  <si>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</si>
  <si>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</si>
  <si>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</si>
  <si>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</si>
  <si>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</si>
  <si>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</si>
  <si>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</si>
  <si>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</si>
  <si>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</si>
  <si>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</si>
  <si>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</si>
  <si>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</si>
  <si>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</si>
  <si>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</si>
  <si>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</si>
  <si>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</si>
  <si>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</si>
  <si>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</si>
  <si>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</si>
  <si>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</si>
  <si>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</si>
  <si>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</si>
  <si>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</si>
  <si>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</si>
  <si>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</si>
  <si>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</si>
  <si>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</si>
  <si>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</si>
  <si>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</si>
  <si>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</si>
  <si>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</si>
  <si>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</si>
  <si>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</si>
  <si>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</si>
  <si>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</si>
  <si>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</si>
  <si>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</si>
  <si>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</si>
  <si>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</si>
  <si>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</si>
  <si>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</si>
  <si>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</si>
  <si>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</si>
  <si>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</si>
  <si>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</si>
  <si>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</si>
  <si>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</si>
  <si>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</si>
  <si>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</si>
  <si>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</si>
  <si>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</si>
  <si>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</si>
  <si>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</si>
  <si>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</si>
  <si>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</si>
  <si>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</si>
  <si>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</si>
  <si>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</si>
  <si>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</si>
  <si>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</si>
  <si>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</si>
  <si>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</si>
  <si>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</si>
  <si>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</si>
  <si>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</si>
  <si>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</si>
  <si>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</si>
  <si>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</si>
  <si>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</si>
  <si>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</si>
  <si>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</si>
  <si>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</si>
  <si>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</si>
  <si>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</si>
  <si>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</si>
  <si>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</si>
  <si>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</si>
  <si>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</si>
  <si>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</si>
  <si>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</si>
  <si>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</si>
  <si>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</si>
  <si>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</si>
  <si>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</si>
  <si>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</si>
  <si>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</si>
  <si>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</si>
  <si>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</si>
  <si>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</si>
  <si>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</si>
  <si>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</si>
  <si>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</si>
  <si>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</si>
  <si>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</si>
  <si>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</si>
  <si>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</si>
  <si>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</si>
  <si>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</si>
  <si>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</si>
  <si>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</si>
  <si>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</si>
  <si>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</si>
  <si>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</si>
  <si>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</si>
  <si>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</si>
  <si>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</si>
  <si>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</si>
  <si>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</si>
  <si>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</si>
  <si>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</si>
  <si>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</si>
  <si>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</si>
  <si>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</si>
  <si>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</si>
  <si>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</si>
  <si>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</si>
  <si>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</si>
  <si>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</si>
  <si>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</si>
  <si>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</si>
  <si>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</si>
  <si>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</si>
  <si>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</si>
  <si>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</si>
  <si>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</si>
  <si>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</si>
  <si>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</si>
  <si>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</si>
  <si>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</si>
  <si>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</si>
  <si>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</si>
  <si>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</si>
  <si>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</si>
  <si>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</si>
  <si>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</si>
  <si>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</si>
  <si>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</si>
  <si>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</si>
  <si>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</si>
  <si>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</si>
  <si>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</si>
  <si>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</si>
  <si>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</si>
  <si>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</si>
  <si>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</si>
  <si>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</si>
  <si>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</si>
  <si>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</si>
  <si>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</si>
  <si>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</si>
  <si>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</si>
  <si>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</si>
  <si>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</si>
  <si>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</si>
  <si>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</si>
  <si>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</si>
  <si>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</si>
  <si>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</si>
  <si>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</si>
  <si>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</si>
  <si>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</si>
  <si>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</si>
  <si>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</si>
  <si>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</si>
  <si>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</si>
  <si>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</si>
  <si>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</si>
  <si>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</si>
  <si>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</si>
  <si>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</si>
  <si>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</si>
  <si>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</si>
  <si>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</si>
  <si>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</si>
  <si>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</si>
  <si>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</si>
  <si>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</si>
  <si>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</si>
  <si>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</si>
  <si>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</si>
  <si>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</si>
  <si>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</si>
  <si>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</si>
  <si>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</si>
  <si>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</si>
  <si>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</si>
  <si>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</si>
  <si>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</si>
  <si>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</si>
  <si>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</si>
  <si>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</si>
  <si>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</si>
  <si>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</si>
  <si>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</si>
  <si>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</si>
  <si>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</si>
  <si>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</si>
  <si>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</si>
  <si>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</si>
  <si>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</si>
  <si>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</si>
  <si>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</si>
  <si>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</si>
  <si>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</si>
  <si>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</si>
  <si>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</si>
  <si>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</si>
  <si>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</si>
  <si>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</si>
  <si>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</si>
  <si>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</si>
  <si>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</si>
  <si>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</si>
  <si>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</si>
  <si>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</si>
  <si>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</si>
  <si>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</si>
  <si>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</si>
  <si>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</si>
  <si>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</si>
  <si>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</si>
  <si>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</si>
  <si>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</si>
  <si>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</si>
  <si>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</si>
  <si>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</si>
  <si>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</si>
  <si>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</si>
  <si>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</si>
  <si>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</si>
  <si>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</si>
  <si>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</si>
  <si>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</si>
  <si>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</si>
  <si>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</si>
  <si>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</si>
  <si>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</si>
  <si>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</si>
  <si>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</si>
  <si>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</si>
  <si>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</si>
  <si>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</si>
  <si>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</si>
  <si>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</si>
  <si>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</si>
  <si>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</si>
  <si>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</si>
  <si>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</si>
  <si>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</si>
  <si>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</si>
  <si>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</si>
  <si>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</si>
  <si>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</si>
  <si>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</si>
  <si>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</si>
  <si>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</si>
  <si>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</si>
  <si>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</si>
  <si>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</si>
  <si>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</si>
  <si>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</si>
  <si>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</si>
  <si>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</si>
  <si>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</si>
  <si>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</si>
  <si>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</si>
  <si>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</si>
  <si>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</si>
  <si>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</si>
  <si>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</si>
  <si>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</si>
  <si>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</si>
  <si>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</si>
  <si>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</si>
  <si>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</si>
  <si>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</si>
  <si>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</si>
  <si>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</si>
  <si>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</si>
  <si>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</si>
  <si>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</si>
  <si>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</si>
  <si>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</si>
  <si>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</si>
  <si>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</si>
  <si>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</si>
  <si>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</si>
  <si>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</si>
  <si>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</si>
  <si>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</si>
  <si>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</si>
  <si>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</si>
  <si>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</si>
  <si>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</si>
  <si>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</si>
  <si>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</si>
  <si>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</si>
  <si>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</si>
  <si>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</si>
  <si>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</si>
  <si>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</si>
  <si>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</si>
  <si>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</si>
  <si>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</si>
  <si>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</si>
  <si>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</si>
  <si>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</si>
  <si>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</si>
  <si>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</si>
  <si>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</si>
  <si>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</si>
  <si>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</si>
  <si>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</si>
  <si>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</si>
  <si>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</si>
  <si>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</si>
  <si>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</si>
  <si>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</si>
  <si>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</si>
  <si>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</si>
  <si>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</si>
  <si>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</si>
  <si>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</si>
  <si>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</si>
  <si>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</si>
  <si>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</si>
  <si>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</si>
  <si>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</si>
  <si>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</si>
  <si>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</si>
  <si>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</si>
  <si>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</si>
  <si>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</si>
  <si>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</si>
  <si>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</si>
  <si>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</si>
  <si>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</si>
  <si>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</si>
  <si>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</si>
  <si>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</si>
  <si>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</si>
  <si>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</si>
  <si>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</si>
  <si>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</si>
  <si>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</si>
  <si>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</si>
  <si>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</si>
  <si>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</si>
  <si>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</si>
  <si>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</si>
  <si>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</si>
  <si>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</si>
  <si>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</si>
  <si>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</si>
  <si>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</si>
  <si>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</si>
  <si>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</si>
  <si>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</si>
  <si>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</si>
  <si>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</si>
  <si>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</si>
  <si>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</si>
  <si>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</si>
  <si>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</si>
  <si>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</si>
  <si>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</si>
  <si>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</si>
  <si>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</si>
  <si>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</si>
  <si>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</si>
  <si>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</si>
  <si>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</si>
  <si>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</si>
  <si>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</si>
  <si>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</si>
  <si>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</si>
  <si>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</si>
  <si>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</si>
  <si>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</si>
  <si>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</si>
  <si>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</si>
  <si>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</si>
  <si>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</si>
  <si>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</si>
  <si>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</si>
  <si>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</si>
  <si>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</si>
  <si>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</si>
  <si>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</si>
  <si>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</si>
  <si>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</si>
  <si>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</si>
  <si>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</si>
  <si>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</si>
  <si>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</si>
  <si>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</si>
  <si>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</si>
  <si>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</si>
  <si>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</si>
  <si>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</si>
  <si>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</si>
  <si>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</si>
  <si>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</si>
  <si>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</si>
  <si>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</si>
  <si>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</si>
  <si>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</si>
  <si>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</si>
  <si>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</si>
  <si>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</si>
  <si>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</si>
  <si>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</si>
  <si>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</si>
  <si>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</si>
  <si>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</si>
  <si>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</si>
  <si>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</si>
  <si>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</si>
  <si>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</si>
  <si>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</si>
  <si>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</si>
  <si>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</si>
  <si>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</si>
  <si>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</si>
  <si>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</si>
  <si>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</si>
  <si>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</si>
  <si>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</si>
  <si>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</si>
  <si>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</si>
  <si>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</si>
  <si>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</si>
  <si>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</si>
  <si>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</si>
  <si>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</si>
  <si>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</si>
  <si>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</si>
  <si>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</si>
  <si>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</si>
  <si>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</si>
  <si>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</si>
  <si>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</si>
  <si>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</si>
  <si>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</si>
  <si>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</si>
  <si>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</si>
  <si>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</si>
  <si>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</si>
  <si>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</si>
  <si>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</si>
  <si>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</si>
  <si>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</si>
  <si>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</si>
  <si>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</si>
  <si>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</si>
  <si>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</si>
  <si>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</si>
  <si>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</si>
  <si>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</si>
  <si>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</si>
  <si>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</si>
  <si>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</si>
  <si>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</si>
  <si>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</si>
  <si>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</si>
  <si>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</si>
  <si>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</si>
  <si>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</si>
  <si>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</si>
  <si>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</si>
  <si>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</si>
  <si>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</si>
  <si>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</si>
  <si>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</si>
  <si>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</si>
  <si>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</si>
  <si>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</si>
  <si>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</si>
  <si>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</si>
  <si>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</si>
  <si>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</si>
  <si>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</si>
  <si>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</si>
  <si>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</si>
  <si>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</si>
  <si>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</si>
  <si>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</si>
  <si>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</si>
  <si>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</si>
  <si>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</si>
  <si>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</si>
  <si>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</si>
  <si>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</si>
  <si>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</si>
  <si>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</si>
  <si>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</si>
  <si>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</si>
  <si>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</si>
  <si>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</si>
  <si>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</si>
  <si>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</si>
  <si>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</si>
  <si>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</si>
  <si>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</si>
  <si>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</si>
  <si>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</si>
  <si>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</si>
  <si>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</si>
  <si>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</si>
  <si>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</si>
  <si>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</si>
  <si>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</si>
  <si>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</si>
  <si>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</si>
  <si>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</si>
  <si>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</si>
  <si>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</si>
  <si>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</si>
  <si>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</si>
  <si>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</si>
  <si>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</si>
  <si>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</si>
  <si>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</si>
  <si>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</si>
  <si>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</si>
  <si>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</si>
  <si>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</si>
  <si>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</si>
  <si>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</si>
  <si>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</si>
  <si>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</si>
  <si>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</si>
  <si>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</si>
  <si>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</si>
  <si>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</si>
  <si>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</si>
  <si>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</si>
  <si>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</si>
  <si>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</si>
  <si>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</si>
  <si>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</si>
  <si>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</si>
  <si>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</si>
  <si>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</si>
  <si>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</si>
  <si>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</si>
  <si>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</si>
  <si>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</si>
  <si>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</si>
  <si>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</si>
  <si>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</si>
  <si>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</si>
  <si>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</si>
  <si>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</si>
  <si>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</si>
  <si>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</si>
  <si>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</si>
  <si>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</si>
  <si>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</si>
  <si>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</si>
  <si>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</si>
  <si>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</si>
  <si>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</si>
  <si>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</si>
  <si>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</si>
  <si>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</si>
  <si>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</si>
  <si>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</si>
  <si>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</si>
  <si>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</si>
  <si>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</si>
  <si>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</si>
  <si>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</si>
  <si>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</si>
  <si>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</si>
  <si>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</si>
  <si>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</si>
  <si>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</si>
  <si>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</si>
  <si>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</si>
  <si>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</si>
  <si>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</si>
  <si>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</si>
  <si>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</si>
  <si>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</si>
  <si>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</si>
  <si>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</si>
  <si>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</si>
  <si>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</si>
  <si>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</si>
  <si>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</si>
  <si>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</si>
  <si>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</si>
  <si>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</si>
  <si>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</si>
  <si>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</si>
  <si>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</si>
  <si>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</si>
  <si>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</si>
  <si>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</si>
  <si>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</si>
  <si>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</si>
  <si>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</si>
  <si>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</si>
  <si>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</si>
  <si>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</si>
  <si>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</si>
  <si>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</si>
  <si>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</si>
  <si>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</si>
  <si>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</si>
  <si>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</si>
  <si>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</si>
  <si>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</si>
  <si>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</si>
  <si>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</si>
  <si>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</si>
  <si>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</si>
  <si>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</si>
  <si>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</si>
  <si>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</si>
  <si>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</si>
  <si>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</si>
  <si>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</si>
  <si>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</si>
  <si>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</si>
  <si>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</si>
  <si>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</si>
  <si>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</si>
  <si>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</si>
  <si>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</si>
  <si>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</si>
  <si>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</si>
  <si>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</si>
  <si>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</si>
  <si>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</si>
  <si>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</si>
  <si>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</si>
  <si>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</si>
  <si>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</si>
  <si>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</si>
  <si>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</si>
  <si>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</si>
  <si>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</si>
  <si>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</si>
  <si>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</si>
  <si>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</si>
  <si>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</si>
  <si>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</si>
  <si>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</si>
  <si>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</si>
  <si>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</si>
  <si>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</si>
  <si>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</si>
  <si>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</si>
  <si>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</si>
  <si>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</si>
  <si>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</si>
  <si>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</si>
  <si>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</si>
  <si>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</si>
  <si>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</si>
  <si>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</si>
  <si>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</si>
  <si>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</si>
  <si>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</si>
  <si>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</si>
  <si>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</si>
  <si>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</si>
  <si>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</si>
  <si>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</si>
  <si>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</si>
  <si>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</si>
  <si>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</si>
  <si>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</si>
  <si>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</si>
  <si>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</si>
  <si>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</si>
  <si>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</si>
  <si>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</si>
  <si>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</si>
  <si>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</si>
  <si>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</si>
  <si>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</si>
  <si>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</si>
  <si>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</si>
  <si>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</si>
  <si>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</si>
  <si>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</si>
  <si>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</si>
  <si>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</si>
  <si>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</si>
  <si>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</si>
  <si>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</si>
  <si>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</si>
  <si>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</si>
  <si>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</si>
  <si>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</si>
  <si>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</si>
  <si>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</si>
  <si>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</si>
  <si>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</si>
  <si>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</si>
  <si>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</si>
  <si>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</si>
  <si>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</si>
  <si>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</si>
  <si>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</si>
  <si>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</si>
  <si>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</si>
  <si>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</si>
  <si>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</si>
  <si>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</si>
  <si>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</si>
  <si>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</si>
  <si>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</si>
  <si>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</si>
  <si>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</si>
  <si>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</si>
  <si>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</si>
  <si>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</si>
  <si>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</si>
  <si>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</si>
  <si>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</si>
  <si>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</si>
  <si>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</si>
  <si>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</si>
  <si>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</si>
  <si>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</si>
  <si>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</si>
  <si>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</si>
  <si>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</si>
  <si>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</si>
  <si>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</si>
  <si>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</si>
  <si>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</si>
  <si>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</si>
  <si>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</si>
  <si>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</si>
  <si>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</si>
  <si>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</si>
  <si>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</si>
  <si>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</si>
  <si>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</si>
  <si>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</si>
  <si>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</si>
  <si>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</si>
  <si>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</si>
  <si>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</si>
  <si>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</si>
  <si>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</si>
  <si>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</si>
  <si>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</si>
  <si>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</si>
  <si>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</si>
  <si>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</si>
  <si>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</si>
  <si>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</si>
  <si>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</si>
  <si>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</si>
  <si>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</si>
  <si>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</si>
  <si>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</si>
  <si>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</si>
  <si>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</si>
  <si>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</si>
  <si>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</si>
  <si>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</si>
  <si>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</si>
  <si>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</si>
  <si>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</si>
  <si>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</si>
  <si>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</si>
  <si>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</si>
  <si>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</si>
  <si>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</si>
  <si>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</si>
  <si>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</si>
  <si>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</si>
  <si>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</si>
  <si>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</si>
  <si>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</si>
  <si>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</si>
  <si>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</si>
  <si>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</si>
  <si>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</si>
  <si>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</si>
  <si>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</si>
  <si>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</si>
  <si>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</si>
  <si>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</si>
  <si>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</si>
  <si>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</si>
  <si>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</si>
  <si>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</si>
  <si>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</si>
  <si>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</si>
  <si>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</si>
  <si>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</si>
  <si>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</si>
  <si>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</si>
  <si>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</si>
  <si>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</si>
  <si>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</si>
  <si>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</si>
  <si>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</si>
  <si>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</si>
  <si>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</si>
  <si>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</si>
  <si>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</si>
  <si>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</si>
  <si>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</si>
  <si>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</si>
  <si>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</si>
  <si>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</si>
  <si>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</si>
  <si>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</si>
  <si>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</si>
  <si>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</si>
  <si>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</si>
  <si>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</si>
  <si>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</si>
  <si>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</si>
  <si>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</si>
  <si>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</si>
  <si>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</si>
  <si>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</si>
  <si>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</si>
  <si>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</si>
  <si>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</si>
  <si>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</si>
  <si>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</si>
  <si>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</si>
  <si>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</si>
  <si>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</si>
  <si>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</si>
  <si>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</si>
  <si>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</si>
  <si>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</si>
  <si>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</si>
  <si>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</si>
  <si>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</si>
  <si>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</si>
  <si>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</si>
  <si>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</si>
  <si>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</si>
  <si>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</si>
  <si>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</si>
  <si>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</si>
  <si>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</si>
  <si>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</si>
  <si>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</si>
  <si>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</si>
  <si>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</si>
  <si>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</si>
  <si>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</si>
  <si>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</si>
  <si>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</si>
  <si>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</si>
  <si>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</si>
  <si>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</si>
  <si>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</si>
  <si>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</si>
  <si>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</si>
  <si>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</si>
  <si>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</si>
  <si>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</si>
  <si>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</si>
  <si>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</si>
  <si>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</si>
  <si>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</si>
  <si>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</si>
  <si>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</si>
  <si>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</si>
  <si>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</si>
  <si>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</si>
  <si>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</si>
  <si>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</si>
  <si>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</si>
  <si>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</si>
  <si>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</si>
  <si>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</si>
  <si>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</si>
  <si>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</si>
  <si>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</si>
  <si>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</si>
  <si>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</si>
  <si>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</si>
  <si>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</si>
  <si>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</si>
  <si>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</si>
  <si>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</si>
  <si>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</si>
  <si>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</si>
  <si>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</si>
  <si>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</si>
  <si>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</si>
  <si>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</si>
  <si>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</si>
  <si>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</si>
  <si>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</si>
  <si>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</si>
  <si>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</si>
  <si>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</si>
  <si>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</si>
  <si>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</si>
  <si>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</si>
  <si>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</si>
  <si>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</si>
  <si>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</si>
  <si>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</si>
  <si>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</si>
  <si>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</si>
  <si>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</si>
  <si>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</si>
  <si>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</si>
  <si>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</si>
  <si>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</si>
  <si>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</si>
  <si>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</si>
  <si>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</si>
  <si>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</si>
  <si>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</si>
  <si>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</si>
  <si>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</si>
  <si>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</si>
  <si>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</si>
  <si>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</si>
  <si>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</si>
  <si>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</si>
  <si>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</si>
  <si>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</si>
  <si>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</si>
  <si>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</si>
  <si>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</si>
  <si>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</si>
  <si>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</si>
  <si>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</si>
  <si>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</si>
  <si>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</si>
  <si>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</si>
  <si>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</si>
  <si>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</si>
  <si>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</si>
  <si>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</si>
  <si>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</si>
  <si>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</si>
  <si>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</si>
  <si>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</si>
  <si>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</si>
  <si>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</si>
  <si>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</si>
  <si>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</si>
  <si>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</si>
  <si>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</si>
  <si>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</si>
  <si>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</si>
  <si>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</si>
  <si>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</si>
  <si>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</si>
  <si>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</si>
  <si>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</si>
  <si>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</si>
  <si>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</si>
  <si>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</si>
  <si>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</si>
  <si>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</si>
  <si>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</si>
  <si>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</si>
  <si>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</si>
  <si>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</si>
  <si>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</si>
  <si>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</si>
  <si>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</si>
  <si>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</si>
  <si>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</si>
  <si>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</si>
  <si>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</si>
  <si>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</si>
  <si>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</si>
  <si>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</si>
  <si>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</si>
  <si>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</si>
  <si>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</si>
  <si>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</si>
  <si>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</si>
  <si>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</si>
  <si>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</si>
  <si>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</si>
  <si>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</si>
  <si>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</si>
  <si>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</si>
  <si>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</si>
  <si>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</si>
  <si>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</si>
  <si>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</si>
  <si>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</si>
  <si>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</si>
  <si>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</si>
  <si>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</si>
  <si>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</si>
  <si>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</si>
  <si>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</si>
  <si>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</si>
  <si>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</si>
  <si>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</si>
  <si>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</si>
  <si>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</si>
  <si>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</si>
  <si>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</si>
  <si>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</si>
  <si>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</si>
  <si>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</si>
  <si>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</si>
  <si>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</si>
  <si>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</si>
  <si>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</si>
  <si>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</si>
  <si>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</si>
  <si>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</si>
  <si>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</si>
  <si>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</si>
  <si>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</si>
  <si>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</si>
  <si>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</si>
  <si>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</si>
  <si>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</si>
  <si>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</si>
  <si>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</si>
  <si>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</si>
  <si>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</si>
  <si>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</si>
  <si>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</si>
  <si>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</si>
  <si>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</si>
  <si>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</si>
  <si>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</si>
  <si>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</si>
  <si>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</si>
  <si>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</si>
  <si>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</si>
  <si>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</si>
  <si>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</si>
  <si>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</si>
  <si>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</si>
  <si>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</si>
  <si>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</si>
  <si>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</si>
  <si>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</si>
  <si>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</si>
  <si>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</si>
  <si>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</si>
  <si>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</si>
  <si>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</si>
  <si>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</si>
  <si>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</si>
  <si>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</si>
  <si>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</si>
  <si>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</si>
  <si>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</si>
  <si>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</si>
  <si>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</si>
  <si>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</si>
  <si>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</si>
  <si>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</si>
  <si>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</si>
  <si>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</si>
  <si>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</si>
  <si>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</si>
  <si>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</si>
  <si>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</si>
  <si>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</si>
  <si>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</si>
  <si>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</si>
  <si>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</si>
  <si>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</si>
  <si>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</si>
  <si>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</si>
  <si>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</si>
  <si>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</si>
  <si>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</si>
  <si>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</si>
  <si>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</si>
  <si>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</si>
  <si>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</si>
  <si>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</si>
  <si>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</si>
  <si>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</si>
  <si>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</si>
  <si>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</si>
  <si>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</si>
  <si>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</si>
  <si>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</si>
  <si>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</si>
  <si>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</si>
  <si>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</si>
  <si>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</si>
  <si>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</si>
  <si>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</si>
  <si>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</si>
  <si>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</si>
  <si>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</si>
  <si>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</si>
  <si>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</si>
  <si>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</si>
  <si>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</si>
  <si>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</si>
  <si>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</si>
  <si>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</si>
  <si>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</si>
  <si>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</si>
  <si>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</si>
  <si>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</si>
  <si>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</si>
  <si>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</si>
  <si>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</si>
  <si>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</si>
  <si>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</si>
  <si>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</si>
  <si>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</si>
  <si>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</si>
  <si>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</si>
  <si>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</si>
  <si>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</si>
  <si>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</si>
  <si>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</si>
  <si>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</si>
  <si>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</si>
  <si>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</si>
  <si>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</si>
  <si>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</si>
  <si>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</si>
  <si>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</si>
  <si>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</si>
  <si>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</si>
  <si>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</si>
  <si>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</si>
  <si>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</si>
  <si>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</si>
  <si>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</si>
  <si>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</si>
  <si>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</si>
  <si>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</si>
  <si>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</si>
  <si>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</si>
  <si>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</si>
  <si>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</si>
  <si>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</si>
  <si>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</si>
  <si>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</si>
  <si>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</si>
  <si>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</si>
  <si>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</si>
  <si>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</si>
  <si>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</si>
  <si>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</si>
  <si>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</si>
  <si>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</si>
  <si>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</si>
  <si>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</si>
  <si>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</si>
  <si>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</si>
  <si>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</si>
  <si>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</si>
  <si>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</si>
  <si>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</si>
  <si>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</si>
  <si>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</si>
  <si>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</si>
  <si>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</si>
  <si>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</si>
  <si>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</si>
  <si>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</si>
  <si>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</si>
  <si>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</si>
  <si>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</si>
  <si>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</si>
  <si>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</si>
  <si>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</si>
  <si>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</si>
  <si>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</si>
  <si>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</si>
  <si>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</si>
  <si>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</si>
  <si>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</si>
  <si>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</si>
  <si>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</si>
  <si>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</si>
  <si>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</si>
  <si>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</si>
  <si>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</si>
  <si>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</si>
  <si>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</si>
  <si>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</si>
  <si>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</si>
  <si>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</si>
  <si>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</si>
  <si>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</si>
  <si>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</si>
  <si>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</si>
  <si>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</si>
  <si>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</si>
  <si>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</si>
  <si>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</si>
  <si>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</si>
  <si>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</si>
  <si>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</si>
  <si>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</si>
  <si>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</si>
  <si>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</si>
  <si>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</si>
  <si>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</si>
  <si>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</si>
  <si>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</si>
  <si>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</si>
  <si>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</si>
  <si>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</si>
  <si>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</si>
  <si>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</si>
  <si>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</si>
  <si>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</si>
  <si>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</si>
  <si>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</si>
  <si>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</si>
  <si>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</si>
  <si>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</si>
  <si>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</si>
  <si>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</si>
  <si>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</si>
  <si>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</si>
  <si>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</si>
  <si>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</si>
  <si>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</si>
  <si>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</si>
  <si>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</si>
  <si>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</si>
  <si>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</si>
  <si>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</si>
  <si>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</si>
  <si>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</si>
  <si>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</si>
  <si>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</si>
  <si>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</si>
  <si>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</si>
  <si>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</si>
  <si>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</si>
  <si>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</si>
  <si>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</si>
  <si>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</si>
  <si>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</si>
  <si>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</si>
  <si>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</si>
  <si>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</si>
  <si>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</si>
  <si>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</si>
  <si>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</si>
  <si>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</si>
  <si>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</si>
  <si>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</si>
  <si>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</si>
  <si>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</si>
  <si>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</si>
  <si>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</si>
  <si>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</si>
  <si>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</si>
  <si>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</si>
  <si>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</si>
  <si>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</si>
  <si>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</si>
  <si>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</si>
  <si>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</si>
  <si>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</si>
  <si>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</si>
  <si>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</si>
  <si>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</si>
  <si>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</si>
  <si>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</si>
  <si>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</si>
  <si>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</si>
  <si>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</si>
  <si>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</si>
  <si>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</si>
  <si>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</si>
  <si>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</si>
  <si>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</si>
  <si>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</si>
  <si>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</si>
  <si>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</si>
  <si>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</si>
  <si>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</si>
  <si>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</si>
  <si>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</si>
  <si>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</si>
  <si>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</si>
  <si>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</si>
  <si>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</si>
  <si>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</si>
  <si>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</si>
  <si>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</si>
  <si>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</si>
  <si>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</si>
  <si>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</si>
  <si>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</si>
  <si>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</si>
  <si>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</si>
  <si>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</si>
  <si>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</si>
  <si>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</si>
  <si>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</si>
  <si>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</si>
  <si>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</si>
  <si>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</si>
  <si>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</si>
  <si>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</si>
  <si>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</si>
  <si>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</si>
  <si>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</si>
  <si>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</si>
  <si>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</si>
  <si>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</si>
  <si>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</si>
  <si>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</si>
  <si>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</si>
  <si>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</si>
  <si>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</si>
  <si>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</si>
  <si>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</si>
  <si>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</si>
  <si>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</si>
  <si>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</si>
  <si>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</si>
  <si>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</si>
  <si>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</si>
  <si>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</si>
  <si>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</si>
  <si>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</si>
  <si>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</si>
  <si>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</si>
  <si>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</si>
  <si>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</si>
  <si>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</si>
  <si>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</si>
  <si>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</si>
  <si>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</si>
  <si>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</si>
  <si>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</si>
  <si>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</si>
  <si>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</si>
  <si>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</si>
  <si>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</si>
  <si>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</si>
  <si>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</si>
  <si>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</si>
  <si>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</si>
  <si>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</si>
  <si>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</si>
  <si>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</si>
  <si>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</si>
  <si>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</si>
  <si>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</si>
  <si>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</si>
  <si>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</si>
  <si>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</si>
  <si>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</si>
  <si>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</si>
  <si>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</si>
  <si>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</si>
  <si>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</si>
  <si>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</si>
  <si>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</si>
  <si>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</si>
  <si>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</si>
  <si>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</si>
  <si>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</si>
  <si>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</si>
  <si>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</si>
  <si>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</si>
  <si>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</si>
  <si>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</si>
  <si>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</si>
  <si>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</si>
  <si>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</si>
  <si>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</si>
  <si>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</si>
  <si>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</si>
  <si>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</si>
  <si>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</si>
  <si>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</si>
  <si>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</si>
  <si>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</si>
  <si>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</si>
  <si>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</si>
  <si>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</si>
  <si>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</si>
  <si>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</si>
  <si>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</si>
  <si>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</si>
  <si>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</si>
  <si>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</si>
  <si>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</si>
  <si>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</si>
  <si>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</si>
  <si>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</si>
  <si>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</si>
  <si>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</si>
  <si>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</si>
  <si>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</si>
  <si>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</si>
  <si>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</si>
  <si>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</si>
  <si>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</si>
  <si>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</si>
  <si>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</si>
  <si>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</si>
  <si>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</si>
  <si>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</si>
  <si>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</si>
  <si>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</si>
  <si>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</si>
  <si>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</si>
  <si>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</si>
  <si>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</si>
  <si>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</si>
  <si>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</si>
  <si>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</si>
  <si>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</si>
  <si>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</si>
  <si>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</si>
  <si>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</si>
  <si>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</si>
  <si>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</si>
  <si>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</si>
  <si>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</si>
  <si>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</si>
  <si>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</si>
  <si>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</si>
  <si>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</si>
  <si>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</si>
  <si>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</si>
  <si>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</si>
  <si>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</si>
  <si>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</si>
  <si>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</si>
  <si>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</si>
  <si>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</si>
  <si>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</si>
  <si>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</si>
  <si>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</si>
  <si>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</si>
  <si>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</si>
  <si>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</si>
  <si>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</si>
  <si>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</si>
  <si>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</si>
  <si>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</si>
  <si>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</si>
  <si>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</si>
  <si>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</si>
  <si>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</si>
  <si>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</si>
  <si>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</si>
  <si>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</si>
  <si>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</si>
  <si>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</si>
  <si>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</si>
  <si>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</si>
  <si>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</si>
  <si>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</si>
  <si>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</si>
  <si>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</si>
  <si>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</si>
  <si>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</si>
  <si>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</si>
  <si>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</si>
  <si>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</si>
  <si>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</si>
  <si>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</si>
  <si>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</si>
  <si>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</si>
  <si>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</si>
  <si>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</si>
  <si>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</si>
  <si>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</si>
  <si>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</si>
  <si>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</si>
  <si>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</si>
  <si>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</si>
  <si>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</si>
  <si>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</si>
  <si>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</si>
  <si>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</si>
  <si>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</si>
  <si>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</si>
  <si>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</si>
  <si>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</si>
  <si>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</si>
  <si>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</si>
  <si>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</si>
  <si>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</si>
  <si>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</si>
  <si>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</si>
  <si>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</si>
  <si>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</si>
  <si>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</si>
  <si>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</si>
  <si>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</si>
  <si>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</si>
  <si>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</si>
  <si>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</si>
  <si>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</si>
  <si>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</si>
  <si>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</si>
  <si>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</si>
  <si>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</si>
  <si>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</si>
  <si>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</si>
  <si>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</si>
  <si>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</si>
  <si>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</si>
  <si>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</si>
  <si>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</si>
  <si>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</si>
  <si>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</si>
  <si>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</si>
  <si>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</si>
  <si>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</si>
  <si>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</si>
  <si>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</si>
  <si>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</si>
  <si>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</si>
  <si>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</si>
  <si>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</si>
  <si>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</si>
  <si>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</si>
  <si>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</si>
  <si>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</si>
  <si>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</si>
  <si>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</si>
  <si>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</si>
  <si>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</si>
  <si>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</si>
  <si>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</si>
  <si>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</si>
  <si>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</si>
  <si>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</si>
  <si>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</si>
  <si>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</si>
  <si>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</si>
  <si>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</si>
  <si>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</si>
  <si>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</si>
  <si>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</si>
  <si>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</si>
  <si>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</si>
  <si>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</si>
  <si>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</si>
  <si>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</si>
  <si>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</si>
  <si>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</si>
  <si>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</si>
  <si>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</si>
  <si>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</si>
  <si>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</si>
  <si>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</si>
  <si>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</si>
  <si>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</si>
  <si>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</si>
  <si>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</si>
  <si>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</si>
  <si>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</si>
  <si>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</si>
  <si>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</si>
  <si>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</si>
  <si>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</si>
  <si>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</si>
  <si>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</si>
  <si>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</si>
  <si>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</si>
  <si>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</si>
  <si>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</si>
  <si>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</si>
  <si>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</si>
  <si>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</si>
  <si>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</si>
  <si>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</si>
  <si>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</si>
  <si>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</si>
  <si>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</si>
  <si>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</si>
  <si>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</si>
  <si>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</si>
  <si>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</si>
  <si>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</si>
  <si>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</si>
  <si>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</si>
  <si>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</si>
  <si>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</si>
  <si>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</si>
  <si>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</si>
  <si>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</si>
  <si>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</si>
  <si>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</si>
  <si>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</si>
  <si>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</si>
  <si>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</si>
  <si>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</si>
  <si>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</si>
  <si>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</si>
  <si>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</si>
  <si>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</si>
  <si>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</si>
  <si>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</si>
  <si>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</si>
  <si>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</si>
  <si>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</si>
  <si>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</si>
  <si>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</si>
  <si>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</si>
  <si>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</si>
  <si>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</si>
  <si>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</si>
  <si>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</si>
  <si>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</si>
  <si>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</si>
  <si>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</si>
  <si>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</si>
  <si>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</si>
  <si>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</si>
  <si>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</si>
  <si>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</si>
  <si>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</si>
  <si>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</si>
  <si>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</si>
  <si>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</si>
  <si>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</si>
  <si>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</si>
  <si>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</si>
  <si>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</si>
  <si>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</si>
  <si>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</si>
  <si>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</si>
  <si>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</si>
  <si>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</si>
  <si>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</si>
  <si>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</si>
  <si>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</si>
  <si>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</si>
  <si>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</si>
  <si>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</si>
  <si>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</si>
  <si>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</si>
  <si>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</si>
  <si>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</si>
  <si>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</si>
  <si>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</si>
  <si>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</si>
  <si>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</si>
  <si>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</si>
  <si>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</si>
  <si>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</si>
  <si>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</si>
  <si>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</si>
  <si>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</si>
  <si>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</si>
  <si>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</si>
  <si>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</si>
  <si>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</si>
  <si>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</si>
  <si>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</si>
  <si>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</si>
  <si>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</si>
  <si>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</si>
  <si>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</si>
  <si>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</si>
  <si>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</si>
  <si>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</si>
  <si>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</si>
  <si>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</si>
  <si>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</si>
  <si>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</si>
  <si>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</si>
  <si>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</si>
  <si>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</si>
  <si>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</si>
  <si>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</si>
  <si>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</si>
  <si>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</si>
  <si>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</si>
  <si>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</si>
  <si>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</si>
  <si>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</si>
  <si>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</si>
  <si>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</si>
  <si>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</si>
  <si>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</si>
  <si>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</si>
  <si>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</si>
  <si>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</si>
  <si>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</si>
  <si>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</si>
  <si>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</si>
  <si>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</si>
  <si>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</si>
  <si>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</si>
  <si>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</si>
  <si>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</si>
  <si>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</si>
  <si>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</si>
  <si>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</si>
  <si>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</si>
  <si>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</si>
  <si>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</si>
  <si>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</si>
  <si>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</si>
  <si>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</si>
  <si>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</si>
  <si>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</si>
  <si>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</si>
  <si>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</si>
  <si>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</si>
  <si>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</si>
  <si>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</si>
  <si>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</si>
  <si>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</si>
  <si>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</si>
  <si>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</si>
  <si>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</si>
  <si>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</si>
  <si>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</si>
  <si>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</si>
  <si>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</si>
  <si>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</si>
  <si>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</si>
  <si>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</si>
  <si>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</si>
  <si>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</si>
  <si>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</si>
  <si>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</si>
  <si>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</si>
  <si>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</si>
  <si>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</si>
  <si>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</si>
  <si>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</si>
  <si>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</si>
  <si>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</si>
  <si>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</si>
  <si>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</si>
  <si>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</si>
  <si>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</si>
  <si>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</si>
  <si>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</si>
  <si>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</si>
  <si>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</si>
  <si>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</si>
  <si>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</si>
  <si>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</si>
  <si>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</si>
  <si>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</si>
  <si>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</si>
  <si>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</si>
  <si>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</si>
  <si>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</si>
  <si>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</si>
  <si>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</si>
  <si>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</si>
  <si>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</si>
  <si>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</si>
  <si>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</si>
  <si>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</si>
  <si>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</si>
  <si>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</si>
  <si>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</si>
  <si>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</si>
  <si>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</si>
  <si>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</si>
  <si>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</si>
  <si>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</si>
  <si>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</si>
  <si>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</si>
  <si>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</si>
  <si>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</si>
  <si>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</si>
  <si>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</si>
  <si>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</si>
  <si>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</si>
  <si>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</si>
  <si>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</si>
  <si>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</si>
  <si>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</si>
  <si>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</si>
  <si>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</si>
  <si>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</si>
  <si>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</si>
  <si>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</si>
  <si>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</si>
  <si>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</si>
  <si>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</si>
  <si>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</si>
  <si>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</si>
  <si>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</si>
  <si>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</si>
  <si>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</si>
  <si>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</si>
  <si>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</si>
  <si>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</si>
  <si>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</si>
  <si>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</si>
  <si>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</si>
  <si>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</si>
  <si>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</si>
  <si>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</si>
  <si>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</si>
  <si>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</si>
  <si>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</si>
  <si>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</si>
  <si>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</si>
  <si>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</si>
  <si>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</si>
  <si>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</si>
  <si>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</si>
  <si>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</si>
  <si>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</si>
  <si>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</si>
  <si>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</si>
  <si>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</si>
  <si>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</si>
  <si>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</si>
  <si>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</si>
  <si>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</si>
  <si>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</si>
  <si>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</si>
  <si>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</si>
  <si>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</si>
  <si>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</si>
  <si>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</si>
  <si>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</si>
  <si>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</si>
  <si>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</si>
  <si>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</si>
  <si>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</si>
  <si>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</si>
  <si>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</si>
  <si>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</si>
  <si>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</si>
  <si>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</si>
  <si>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</si>
  <si>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</si>
  <si>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</si>
  <si>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</si>
  <si>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</si>
  <si>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</si>
  <si>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</si>
  <si>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</si>
  <si>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</si>
  <si>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</si>
  <si>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</si>
  <si>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</si>
  <si>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</si>
  <si>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</si>
  <si>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</si>
  <si>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</si>
  <si>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</si>
  <si>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</si>
  <si>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</si>
  <si>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</si>
  <si>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</si>
  <si>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</si>
  <si>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</si>
  <si>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</si>
  <si>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</si>
  <si>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</si>
  <si>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</si>
  <si>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</si>
  <si>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</si>
  <si>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</si>
  <si>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</si>
  <si>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</si>
  <si>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</si>
  <si>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</si>
  <si>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</si>
  <si>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</si>
  <si>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</si>
  <si>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</si>
  <si>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</si>
  <si>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</si>
  <si>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</si>
  <si>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</si>
  <si>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</si>
  <si>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</si>
  <si>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</si>
  <si>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</si>
  <si>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</si>
  <si>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</si>
  <si>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</si>
  <si>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</si>
  <si>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</si>
  <si>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</si>
  <si>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</si>
  <si>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</si>
  <si>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</si>
  <si>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</si>
  <si>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</si>
  <si>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</si>
  <si>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</si>
  <si>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</si>
  <si>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</si>
  <si>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</si>
  <si>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</si>
  <si>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</si>
  <si>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</si>
  <si>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</si>
  <si>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</si>
  <si>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</si>
  <si>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</si>
  <si>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</si>
  <si>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</si>
  <si>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</si>
  <si>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</si>
  <si>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</si>
  <si>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</si>
  <si>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</si>
  <si>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</si>
  <si>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</si>
  <si>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</si>
  <si>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</si>
  <si>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</si>
  <si>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</si>
  <si>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</si>
  <si>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</si>
  <si>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</si>
  <si>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</si>
  <si>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</si>
  <si>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</si>
  <si>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</si>
  <si>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</si>
  <si>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</si>
  <si>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</si>
  <si>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</si>
  <si>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</si>
  <si>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</si>
  <si>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</si>
  <si>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</si>
  <si>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</si>
  <si>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</si>
  <si>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</si>
  <si>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</si>
  <si>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</si>
  <si>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</si>
  <si>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</si>
  <si>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</si>
  <si>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</si>
  <si>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</si>
  <si>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</si>
  <si>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</si>
  <si>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</si>
  <si>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</si>
  <si>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</si>
  <si>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</si>
  <si>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</si>
  <si>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</si>
  <si>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</si>
  <si>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</si>
  <si>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</si>
  <si>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</si>
  <si>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</si>
  <si>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</si>
  <si>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</si>
  <si>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</si>
  <si>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</si>
  <si>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</si>
  <si>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</si>
  <si>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</si>
  <si>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</si>
  <si>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</si>
  <si>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</si>
  <si>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</si>
  <si>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</si>
  <si>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</si>
  <si>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</si>
  <si>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</si>
  <si>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</si>
  <si>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</si>
  <si>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</si>
  <si>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</si>
  <si>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</si>
  <si>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</si>
  <si>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</si>
  <si>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</si>
  <si>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</si>
  <si>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</si>
  <si>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</si>
  <si>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</si>
  <si>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</si>
  <si>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</si>
  <si>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</si>
  <si>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</si>
  <si>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</si>
  <si>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</si>
  <si>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</si>
  <si>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</si>
  <si>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</si>
  <si>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</si>
  <si>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</si>
  <si>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</si>
  <si>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</si>
  <si>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</si>
  <si>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</si>
  <si>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</si>
  <si>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</si>
  <si>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</si>
  <si>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</si>
  <si>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</si>
  <si>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</si>
  <si>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</si>
  <si>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</si>
  <si>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</si>
  <si>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</si>
  <si>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</si>
  <si>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</si>
  <si>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</si>
  <si>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</si>
  <si>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</si>
  <si>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</si>
  <si>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</si>
  <si>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</si>
  <si>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</si>
  <si>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</si>
  <si>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</si>
  <si>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</si>
  <si>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</si>
  <si>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</si>
  <si>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</si>
  <si>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</si>
  <si>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</si>
  <si>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</si>
  <si>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</si>
  <si>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</si>
  <si>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</si>
  <si>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</si>
  <si>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</si>
  <si>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</si>
  <si>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</si>
  <si>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</si>
  <si>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</si>
  <si>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</si>
  <si>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</si>
  <si>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</si>
  <si>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</si>
  <si>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</si>
  <si>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</si>
  <si>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</si>
  <si>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</si>
  <si>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</si>
  <si>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</si>
  <si>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</si>
  <si>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</si>
  <si>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</si>
  <si>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</si>
  <si>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</si>
  <si>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</si>
  <si>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</si>
  <si>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</si>
  <si>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</si>
  <si>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</si>
  <si>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</si>
  <si>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</si>
  <si>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</si>
  <si>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</si>
  <si>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</si>
  <si>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</si>
  <si>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</si>
  <si>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</si>
  <si>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</si>
  <si>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</si>
  <si>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</si>
  <si>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</si>
  <si>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</si>
  <si>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</si>
  <si>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</si>
  <si>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</si>
  <si>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</si>
  <si>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</si>
  <si>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</si>
  <si>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</si>
  <si>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</si>
  <si>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</si>
  <si>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</si>
  <si>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</si>
  <si>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</si>
  <si>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</si>
  <si>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</si>
  <si>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</si>
  <si>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</si>
  <si>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</si>
  <si>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</si>
  <si>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</si>
  <si>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</si>
  <si>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</si>
  <si>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</si>
  <si>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</si>
  <si>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</si>
  <si>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</si>
  <si>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</si>
  <si>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</si>
  <si>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</si>
  <si>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</si>
  <si>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</si>
  <si>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</si>
  <si>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</si>
  <si>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</si>
  <si>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</si>
  <si>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</si>
  <si>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</si>
  <si>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</si>
  <si>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</si>
  <si>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</si>
  <si>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</si>
  <si>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</si>
  <si>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</si>
  <si>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</si>
  <si>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</si>
  <si>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</si>
  <si>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</si>
  <si>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</si>
  <si>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</si>
  <si>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</si>
  <si>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</si>
  <si>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</si>
  <si>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</si>
  <si>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</si>
  <si>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</si>
  <si>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</si>
  <si>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</si>
  <si>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</si>
  <si>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</si>
  <si>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</si>
  <si>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</si>
  <si>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</si>
  <si>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</si>
  <si>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</si>
  <si>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</si>
  <si>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</si>
  <si>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</si>
  <si>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</si>
  <si>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</si>
  <si>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</si>
  <si>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</si>
  <si>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</si>
  <si>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</si>
  <si>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</si>
  <si>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</si>
  <si>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</si>
  <si>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</si>
  <si>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</si>
  <si>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</si>
  <si>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</si>
  <si>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</si>
  <si>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</si>
  <si>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</si>
  <si>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</si>
  <si>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</si>
  <si>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</si>
  <si>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</si>
  <si>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</si>
  <si>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</si>
  <si>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</si>
  <si>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</si>
  <si>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</si>
  <si>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</si>
  <si>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</si>
  <si>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</si>
  <si>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</si>
  <si>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</si>
  <si>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</si>
  <si>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</si>
  <si>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</si>
  <si>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</si>
  <si>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</si>
  <si>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</si>
  <si>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</si>
  <si>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</si>
  <si>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</si>
  <si>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</si>
  <si>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</si>
  <si>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</si>
  <si>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</si>
  <si>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</si>
  <si>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</si>
  <si>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</si>
  <si>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</si>
  <si>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</si>
  <si>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</si>
  <si>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</si>
  <si>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</si>
  <si>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</si>
  <si>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</si>
  <si>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</si>
  <si>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</si>
  <si>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</si>
  <si>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</si>
  <si>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</si>
  <si>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</si>
  <si>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</si>
  <si>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</si>
  <si>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</si>
  <si>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</si>
  <si>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</si>
  <si>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</si>
  <si>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</si>
  <si>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</si>
  <si>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</si>
  <si>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</si>
  <si>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</si>
  <si>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</si>
  <si>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</si>
  <si>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</si>
  <si>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</si>
  <si>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</si>
  <si>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</si>
  <si>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</si>
  <si>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</si>
  <si>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</si>
  <si>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</si>
  <si>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</si>
  <si>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</si>
  <si>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</si>
  <si>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</si>
  <si>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</si>
  <si>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</si>
  <si>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</si>
  <si>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</si>
  <si>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</si>
  <si>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</si>
  <si>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</si>
  <si>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</si>
  <si>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</si>
  <si>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</si>
  <si>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</si>
  <si>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</si>
  <si>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</si>
  <si>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</si>
  <si>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</si>
  <si>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</si>
  <si>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</si>
  <si>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</si>
  <si>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</si>
  <si>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</si>
  <si>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</si>
  <si>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</si>
  <si>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</si>
  <si>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</si>
  <si>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</si>
  <si>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</si>
  <si>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</si>
  <si>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</si>
  <si>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</si>
  <si>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</si>
  <si>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</si>
  <si>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</si>
  <si>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</si>
  <si>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</si>
  <si>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</si>
  <si>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</si>
  <si>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</si>
  <si>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</si>
  <si>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</si>
  <si>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</si>
  <si>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</si>
  <si>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</si>
  <si>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</si>
  <si>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</si>
  <si>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</si>
  <si>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</si>
  <si>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</si>
  <si>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</si>
  <si>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</si>
  <si>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</si>
  <si>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</si>
  <si>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</si>
  <si>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</si>
  <si>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</si>
  <si>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</si>
  <si>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</si>
  <si>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</si>
  <si>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</si>
  <si>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</si>
  <si>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</si>
  <si>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</si>
  <si>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</si>
  <si>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</si>
  <si>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</si>
  <si>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</si>
  <si>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</si>
  <si>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</si>
  <si>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</si>
  <si>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</si>
  <si>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</si>
  <si>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</si>
  <si>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</si>
  <si>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</si>
  <si>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</si>
  <si>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</si>
  <si>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</si>
  <si>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</si>
  <si>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</si>
  <si>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</si>
  <si>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</si>
  <si>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</si>
  <si>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</si>
  <si>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</si>
  <si>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</si>
  <si>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</si>
  <si>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</si>
  <si>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</si>
  <si>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</si>
  <si>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</si>
  <si>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</si>
  <si>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</si>
  <si>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</si>
  <si>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</si>
  <si>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</si>
  <si>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</si>
  <si>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</si>
  <si>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</si>
  <si>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</si>
  <si>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</si>
  <si>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</si>
  <si>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</si>
  <si>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</si>
  <si>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</si>
  <si>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</si>
  <si>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</si>
  <si>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</si>
  <si>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</si>
  <si>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</si>
  <si>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</si>
  <si>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</si>
  <si>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</si>
  <si>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</si>
  <si>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</si>
  <si>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</si>
  <si>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</si>
  <si>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</si>
  <si>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</si>
  <si>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</si>
  <si>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</si>
  <si>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</si>
  <si>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</si>
  <si>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</si>
  <si>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</si>
  <si>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</si>
  <si>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</si>
  <si>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</si>
  <si>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</si>
  <si>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</si>
  <si>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</si>
  <si>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</si>
  <si>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</si>
  <si>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</si>
  <si>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</si>
  <si>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</si>
  <si>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</si>
  <si>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</si>
  <si>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</si>
  <si>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</si>
  <si>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</si>
  <si>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</si>
  <si>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</si>
  <si>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</si>
  <si>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</si>
  <si>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</si>
  <si>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</si>
  <si>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</si>
  <si>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</si>
  <si>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</si>
  <si>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</si>
  <si>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</si>
  <si>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</si>
  <si>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</si>
  <si>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</si>
  <si>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</si>
  <si>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</si>
  <si>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</si>
  <si>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</si>
  <si>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</si>
  <si>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</si>
  <si>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</si>
  <si>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</si>
  <si>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</si>
  <si>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</si>
  <si>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</si>
  <si>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</si>
  <si>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</si>
  <si>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</si>
  <si>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</si>
  <si>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</si>
  <si>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</si>
  <si>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</si>
  <si>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</si>
  <si>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</si>
  <si>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</si>
  <si>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</si>
  <si>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</si>
  <si>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</si>
  <si>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</si>
  <si>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</si>
  <si>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</si>
  <si>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</si>
  <si>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</si>
  <si>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</si>
  <si>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</si>
  <si>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</si>
  <si>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</si>
  <si>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</si>
  <si>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</si>
  <si>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</si>
  <si>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</si>
  <si>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</si>
  <si>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</si>
  <si>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</si>
  <si>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</si>
  <si>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</si>
  <si>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</si>
  <si>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</si>
  <si>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</si>
  <si>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</si>
  <si>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</si>
  <si>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</si>
  <si>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</si>
  <si>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</si>
  <si>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</si>
  <si>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</si>
  <si>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</si>
  <si>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</si>
  <si>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</si>
  <si>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</si>
  <si>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</si>
  <si>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</si>
  <si>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</si>
  <si>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</si>
  <si>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</si>
  <si>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</si>
  <si>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</si>
  <si>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</si>
  <si>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</si>
  <si>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</si>
  <si>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</si>
  <si>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</si>
  <si>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</si>
  <si>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</si>
  <si>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</si>
  <si>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</si>
  <si>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</si>
  <si>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</si>
  <si>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</si>
  <si>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</si>
  <si>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</si>
  <si>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</si>
  <si>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</si>
  <si>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</si>
  <si>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</si>
  <si>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</si>
  <si>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</si>
  <si>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</si>
  <si>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</si>
  <si>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</si>
  <si>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</si>
  <si>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</si>
  <si>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</si>
  <si>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</si>
  <si>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</si>
  <si>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</si>
  <si>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</si>
  <si>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</si>
  <si>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</si>
  <si>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</si>
  <si>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</si>
  <si>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</si>
  <si>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</si>
  <si>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</si>
  <si>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</si>
  <si>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</si>
  <si>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</si>
  <si>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</si>
  <si>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</si>
  <si>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</si>
  <si>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</si>
  <si>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</si>
  <si>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</si>
  <si>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</si>
  <si>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</si>
  <si>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</si>
  <si>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</si>
  <si>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</si>
  <si>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</si>
  <si>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</si>
  <si>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</si>
  <si>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</si>
  <si>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</si>
  <si>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</si>
  <si>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</si>
  <si>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</si>
  <si>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</si>
  <si>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</si>
  <si>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</si>
  <si>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</si>
  <si>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</si>
  <si>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</si>
  <si>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</si>
  <si>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</si>
  <si>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</si>
  <si>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</si>
  <si>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</si>
  <si>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</si>
  <si>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</si>
  <si>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</si>
  <si>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</si>
  <si>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</si>
  <si>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</si>
  <si>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</si>
  <si>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</si>
  <si>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</si>
  <si>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</si>
  <si>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</si>
  <si>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</si>
  <si>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</si>
  <si>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</si>
  <si>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</si>
  <si>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</si>
  <si>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</si>
  <si>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</si>
  <si>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</si>
  <si>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</si>
  <si>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</si>
  <si>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</si>
  <si>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</si>
  <si>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</si>
  <si>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</si>
  <si>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</si>
  <si>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</si>
  <si>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</si>
  <si>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</si>
  <si>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</si>
  <si>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</si>
  <si>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</si>
  <si>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</si>
  <si>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</si>
  <si>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</si>
  <si>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</si>
  <si>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</si>
  <si>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</si>
  <si>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</si>
  <si>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</si>
  <si>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</si>
  <si>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</si>
  <si>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</si>
  <si>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</si>
  <si>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</si>
  <si>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</si>
  <si>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</si>
  <si>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</si>
  <si>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</si>
  <si>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</si>
  <si>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</si>
  <si>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</si>
  <si>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</si>
  <si>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</si>
  <si>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</si>
  <si>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</si>
  <si>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</si>
  <si>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</si>
  <si>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</si>
  <si>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</si>
  <si>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</si>
  <si>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</si>
  <si>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</si>
  <si>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</si>
  <si>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</si>
  <si>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</si>
  <si>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</si>
  <si>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</si>
  <si>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</si>
  <si>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</si>
  <si>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</si>
  <si>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</si>
  <si>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</si>
  <si>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</si>
  <si>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</si>
  <si>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</si>
  <si>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</si>
  <si>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</si>
  <si>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</si>
  <si>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</si>
  <si>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</si>
  <si>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</si>
  <si>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</si>
  <si>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</si>
  <si>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</si>
  <si>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</si>
  <si>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</si>
  <si>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</si>
  <si>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</si>
  <si>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</si>
  <si>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</si>
  <si>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</si>
  <si>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</si>
  <si>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</si>
  <si>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</si>
  <si>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</si>
  <si>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</si>
  <si>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</si>
  <si>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</si>
  <si>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</si>
  <si>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</si>
  <si>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</si>
  <si>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</si>
  <si>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</si>
  <si>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</si>
  <si>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</si>
  <si>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</si>
  <si>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</si>
  <si>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</si>
  <si>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</si>
  <si>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</si>
  <si>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</si>
  <si>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</si>
  <si>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</si>
  <si>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</si>
  <si>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</si>
  <si>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</si>
  <si>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</si>
  <si>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</si>
  <si>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</si>
  <si>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</si>
  <si>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</si>
  <si>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</si>
  <si>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</si>
  <si>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</si>
  <si>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</si>
  <si>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</si>
  <si>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</si>
  <si>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</si>
  <si>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</si>
  <si>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</si>
  <si>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</si>
  <si>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</si>
  <si>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</si>
  <si>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</si>
  <si>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</si>
  <si>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</si>
  <si>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</si>
  <si>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</si>
  <si>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</si>
  <si>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</si>
  <si>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</si>
  <si>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</si>
  <si>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</si>
  <si>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</si>
  <si>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</si>
  <si>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</si>
  <si>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</si>
  <si>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</si>
  <si>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</si>
  <si>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</si>
  <si>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</si>
  <si>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</si>
  <si>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</si>
  <si>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</si>
  <si>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</si>
  <si>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</si>
  <si>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</si>
  <si>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</si>
  <si>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</si>
  <si>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</si>
  <si>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</si>
  <si>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</si>
  <si>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</si>
  <si>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</si>
  <si>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</si>
  <si>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</si>
  <si>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</si>
  <si>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</si>
  <si>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</si>
  <si>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</si>
  <si>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</si>
  <si>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</si>
  <si>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</si>
  <si>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</si>
  <si>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</si>
  <si>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</si>
  <si>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</si>
  <si>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</si>
  <si>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</si>
  <si>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</si>
  <si>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</si>
  <si>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</si>
  <si>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</si>
  <si>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</si>
  <si>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</si>
  <si>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</si>
  <si>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</si>
  <si>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</si>
  <si>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</si>
  <si>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</si>
  <si>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</si>
  <si>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</si>
  <si>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</si>
  <si>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</si>
  <si>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</si>
  <si>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</si>
  <si>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</si>
  <si>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</si>
  <si>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</si>
  <si>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</si>
  <si>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</si>
  <si>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</si>
  <si>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</si>
  <si>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</si>
  <si>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</si>
  <si>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</si>
  <si>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</si>
  <si>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</si>
  <si>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</si>
  <si>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</si>
  <si>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</si>
  <si>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</si>
  <si>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</si>
  <si>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</si>
  <si>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</si>
  <si>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</si>
  <si>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</si>
  <si>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</si>
  <si>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</si>
  <si>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</si>
  <si>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</si>
  <si>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</si>
  <si>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</si>
  <si>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</si>
  <si>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</si>
  <si>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</si>
  <si>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</si>
  <si>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</si>
  <si>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</si>
  <si>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</si>
  <si>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</si>
  <si>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</si>
  <si>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</si>
  <si>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</si>
  <si>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</si>
  <si>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</si>
  <si>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</si>
  <si>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</si>
  <si>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</si>
  <si>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</si>
  <si>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</si>
  <si>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</si>
  <si>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</si>
  <si>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</si>
  <si>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</si>
  <si>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</si>
  <si>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</si>
  <si>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</si>
  <si>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</si>
  <si>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</si>
  <si>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</si>
  <si>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</si>
  <si>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</si>
  <si>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</si>
  <si>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</si>
  <si>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</si>
  <si>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</si>
  <si>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</si>
  <si>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</si>
  <si>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</si>
  <si>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</si>
  <si>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</si>
  <si>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</si>
  <si>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</si>
  <si>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</si>
  <si>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</si>
  <si>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</si>
  <si>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</si>
  <si>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</si>
  <si>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</si>
  <si>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</si>
  <si>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</si>
  <si>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</si>
  <si>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</si>
  <si>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</si>
  <si>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</si>
  <si>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</si>
  <si>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</si>
  <si>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</si>
  <si>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</si>
  <si>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</si>
  <si>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</si>
  <si>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</si>
  <si>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</si>
  <si>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</si>
  <si>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</si>
  <si>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</si>
  <si>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</si>
  <si>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</si>
  <si>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</si>
  <si>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</si>
  <si>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</si>
  <si>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</si>
  <si>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</si>
  <si>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</si>
  <si>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</si>
  <si>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</si>
  <si>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</si>
  <si>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</si>
  <si>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</si>
  <si>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</si>
  <si>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</si>
  <si>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</si>
  <si>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</si>
  <si>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</si>
  <si>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</si>
  <si>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</si>
  <si>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</si>
  <si>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</si>
  <si>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</si>
  <si>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</si>
  <si>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</si>
  <si>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</si>
  <si>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</si>
  <si>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</si>
  <si>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</si>
  <si>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</si>
  <si>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</si>
  <si>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</si>
  <si>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</si>
  <si>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</si>
  <si>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</si>
  <si>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</si>
  <si>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</si>
  <si>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</si>
  <si>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</si>
  <si>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</si>
  <si>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</si>
  <si>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</si>
  <si>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</si>
  <si>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</si>
  <si>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</si>
  <si>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</si>
  <si>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</si>
  <si>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</si>
  <si>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</si>
  <si>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</si>
  <si>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</si>
  <si>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</si>
  <si>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</si>
  <si>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</si>
  <si>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</si>
  <si>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</si>
  <si>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</si>
  <si>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</si>
  <si>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</si>
  <si>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</si>
  <si>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</si>
  <si>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</si>
  <si>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</si>
  <si>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</si>
  <si>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</si>
  <si>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</si>
  <si>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</si>
  <si>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</si>
  <si>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</si>
  <si>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</si>
  <si>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</si>
  <si>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</si>
  <si>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</si>
  <si>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</si>
  <si>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</si>
  <si>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</si>
  <si>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</si>
  <si>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</si>
  <si>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</si>
  <si>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</si>
  <si>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</si>
  <si>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</si>
  <si>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</si>
  <si>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</si>
  <si>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</si>
  <si>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</si>
  <si>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</si>
  <si>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</si>
  <si>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</si>
  <si>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</si>
  <si>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</si>
  <si>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</si>
  <si>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</si>
  <si>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</si>
  <si>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</si>
  <si>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</si>
  <si>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</si>
  <si>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</si>
  <si>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</si>
  <si>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</si>
  <si>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</si>
  <si>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</si>
  <si>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</si>
  <si>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</si>
  <si>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</si>
  <si>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</si>
  <si>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</si>
  <si>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</si>
  <si>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</si>
  <si>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</si>
  <si>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</si>
  <si>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</si>
  <si>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</si>
  <si>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</si>
  <si>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</si>
  <si>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</si>
  <si>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</si>
  <si>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</si>
  <si>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</si>
  <si>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</si>
  <si>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</si>
  <si>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</si>
  <si>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</si>
  <si>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</si>
  <si>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</si>
  <si>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</si>
  <si>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</si>
  <si>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</si>
  <si>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</si>
  <si>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</si>
  <si>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</si>
  <si>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</si>
  <si>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</si>
  <si>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</si>
  <si>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</si>
  <si>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</si>
  <si>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</si>
  <si>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</si>
  <si>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</si>
  <si>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</si>
  <si>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</si>
  <si>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</si>
  <si>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</si>
  <si>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</si>
  <si>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</si>
  <si>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</si>
  <si>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</si>
  <si>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</si>
  <si>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</si>
  <si>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</si>
  <si>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</si>
  <si>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</si>
  <si>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</si>
  <si>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</si>
  <si>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</si>
  <si>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</si>
  <si>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</si>
  <si>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</si>
  <si>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</si>
  <si>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</si>
  <si>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</si>
  <si>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</si>
  <si>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</si>
  <si>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</si>
  <si>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</si>
  <si>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</si>
  <si>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</si>
  <si>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</si>
  <si>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</si>
  <si>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</si>
  <si>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</si>
  <si>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</si>
  <si>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</si>
  <si>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</si>
  <si>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</si>
  <si>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</si>
  <si>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</si>
  <si>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</si>
  <si>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</si>
  <si>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</si>
  <si>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</si>
  <si>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</si>
  <si>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</si>
  <si>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</si>
  <si>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</si>
  <si>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</si>
  <si>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</si>
  <si>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</si>
  <si>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</si>
  <si>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</si>
  <si>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</si>
  <si>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</si>
  <si>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</si>
  <si>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</si>
  <si>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</si>
  <si>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</si>
  <si>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</si>
  <si>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</si>
  <si>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</si>
  <si>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</si>
  <si>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</si>
  <si>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</si>
  <si>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</si>
  <si>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</si>
  <si>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</si>
  <si>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</si>
  <si>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</si>
  <si>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</si>
  <si>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</si>
  <si>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</si>
  <si>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</si>
  <si>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</si>
  <si>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</si>
  <si>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</si>
  <si>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</si>
  <si>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</si>
  <si>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</si>
  <si>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</si>
  <si>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</si>
  <si>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</si>
  <si>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</si>
  <si>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</si>
  <si>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</si>
  <si>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</si>
  <si>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</si>
  <si>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</si>
  <si>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</si>
  <si>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</si>
  <si>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</si>
  <si>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</si>
  <si>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</si>
  <si>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</si>
  <si>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</si>
  <si>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</si>
  <si>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</si>
  <si>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</si>
  <si>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</si>
  <si>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</si>
  <si>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</si>
  <si>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</si>
  <si>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</si>
  <si>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</si>
  <si>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</si>
  <si>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</si>
  <si>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</si>
  <si>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</si>
  <si>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</si>
  <si>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</si>
  <si>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</si>
  <si>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</si>
  <si>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</si>
  <si>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</si>
  <si>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</si>
  <si>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</si>
  <si>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</si>
  <si>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</si>
  <si>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</si>
  <si>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</si>
  <si>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</si>
  <si>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</si>
  <si>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</si>
  <si>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</si>
  <si>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</si>
  <si>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</si>
  <si>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</si>
  <si>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</si>
  <si>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</si>
  <si>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</si>
  <si>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</si>
  <si>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</si>
  <si>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</si>
  <si>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</si>
  <si>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</si>
  <si>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</si>
  <si>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</si>
  <si>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</si>
  <si>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</si>
  <si>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</si>
  <si>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</si>
  <si>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</si>
  <si>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</si>
  <si>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</si>
  <si>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</si>
  <si>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</si>
  <si>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</si>
  <si>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</si>
  <si>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</si>
  <si>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</si>
  <si>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</si>
  <si>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</si>
  <si>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</si>
  <si>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</si>
  <si>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</si>
  <si>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</si>
  <si>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</si>
  <si>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</si>
  <si>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</si>
  <si>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</si>
  <si>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</si>
  <si>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</si>
  <si>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</si>
  <si>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</si>
  <si>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</si>
  <si>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</si>
  <si>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</si>
  <si>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</si>
  <si>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</si>
  <si>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</si>
  <si>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</si>
  <si>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</si>
  <si>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</si>
  <si>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</si>
  <si>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</si>
  <si>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</si>
  <si>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</si>
  <si>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</si>
  <si>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</si>
  <si>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</si>
  <si>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</si>
  <si>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</si>
  <si>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</si>
  <si>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</si>
  <si>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</si>
  <si>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</si>
  <si>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</si>
  <si>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</si>
  <si>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</si>
  <si>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</si>
  <si>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</si>
  <si>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</si>
  <si>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</si>
  <si>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</si>
  <si>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</si>
  <si>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</si>
  <si>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</si>
  <si>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</si>
  <si>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</si>
  <si>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</si>
  <si>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</si>
  <si>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</si>
  <si>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</si>
  <si>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</si>
  <si>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</si>
  <si>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</si>
  <si>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</si>
  <si>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</si>
  <si>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</si>
  <si>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</si>
  <si>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</si>
  <si>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</si>
  <si>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</si>
  <si>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</si>
  <si>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</si>
  <si>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</si>
  <si>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</si>
  <si>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</si>
  <si>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</si>
  <si>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</si>
  <si>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</si>
  <si>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</si>
  <si>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</si>
  <si>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</si>
  <si>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</si>
  <si>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</si>
  <si>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</si>
  <si>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</si>
  <si>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</si>
  <si>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</si>
  <si>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</si>
  <si>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</si>
  <si>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</si>
  <si>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</si>
  <si>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</si>
  <si>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</si>
  <si>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</si>
  <si>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</si>
  <si>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</si>
  <si>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</si>
  <si>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</si>
  <si>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</si>
  <si>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</si>
  <si>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</si>
  <si>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</si>
  <si>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</si>
  <si>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</si>
  <si>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</si>
  <si>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</si>
  <si>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</si>
  <si>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</si>
  <si>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</si>
  <si>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</si>
  <si>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</si>
  <si>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</si>
  <si>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</si>
  <si>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</si>
  <si>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</si>
  <si>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</si>
  <si>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</si>
  <si>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</si>
  <si>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</si>
  <si>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</si>
  <si>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</si>
  <si>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</si>
  <si>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</si>
  <si>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</si>
  <si>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</si>
  <si>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</si>
  <si>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</si>
  <si>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</si>
  <si>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</si>
  <si>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</si>
  <si>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</si>
  <si>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</si>
  <si>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</si>
  <si>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</si>
  <si>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</si>
  <si>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</si>
  <si>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</si>
  <si>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</si>
  <si>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</si>
  <si>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</si>
  <si>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</si>
  <si>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</si>
  <si>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</si>
  <si>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</si>
  <si>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</si>
  <si>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</si>
  <si>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</si>
  <si>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</si>
  <si>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</si>
  <si>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</si>
  <si>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</si>
  <si>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</si>
  <si>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</si>
  <si>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</si>
  <si>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</si>
  <si>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</si>
  <si>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</si>
  <si>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</si>
  <si>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</si>
  <si>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</si>
  <si>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</si>
  <si>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</si>
  <si>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</si>
  <si>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</si>
  <si>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</si>
  <si>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</si>
  <si>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</si>
  <si>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</si>
  <si>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</si>
  <si>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</si>
  <si>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</si>
  <si>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</si>
  <si>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</si>
  <si>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</si>
  <si>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</si>
  <si>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</si>
  <si>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</si>
  <si>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</si>
  <si>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</si>
  <si>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</si>
  <si>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</si>
  <si>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</si>
  <si>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</si>
  <si>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</si>
  <si>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</si>
  <si>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</si>
  <si>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</si>
  <si>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</si>
  <si>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</si>
  <si>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</si>
  <si>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</si>
  <si>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</si>
  <si>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</si>
  <si>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</si>
  <si>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</si>
  <si>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</si>
  <si>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</si>
  <si>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</si>
  <si>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</si>
  <si>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</si>
  <si>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</si>
  <si>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</si>
  <si>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</si>
  <si>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</si>
  <si>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</si>
  <si>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</si>
  <si>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</si>
  <si>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</si>
  <si>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</si>
  <si>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</si>
  <si>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</si>
  <si>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</si>
  <si>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</si>
  <si>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</si>
  <si>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</si>
  <si>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</si>
  <si>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</si>
  <si>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</si>
  <si>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</si>
  <si>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</si>
  <si>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</si>
  <si>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</si>
  <si>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</si>
  <si>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</si>
  <si>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</si>
  <si>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</si>
  <si>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</si>
  <si>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</si>
  <si>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</si>
  <si>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</si>
  <si>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</si>
  <si>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</si>
  <si>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</si>
  <si>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</si>
  <si>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</si>
  <si>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</si>
  <si>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</si>
  <si>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</si>
  <si>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</si>
  <si>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</si>
  <si>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</si>
  <si>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</si>
  <si>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</si>
  <si>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</si>
  <si>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</si>
  <si>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</si>
  <si>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</si>
  <si>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</si>
  <si>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</si>
  <si>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</si>
  <si>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</si>
  <si>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</si>
  <si>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</si>
  <si>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</si>
  <si>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</si>
  <si>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</si>
  <si>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</si>
  <si>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</si>
  <si>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</si>
  <si>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</si>
  <si>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</si>
  <si>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</si>
  <si>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</si>
  <si>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</si>
  <si>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</si>
  <si>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</si>
  <si>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</si>
  <si>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</si>
  <si>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</si>
  <si>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</si>
  <si>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</si>
  <si>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</si>
  <si>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</si>
  <si>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</si>
  <si>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</si>
  <si>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</si>
  <si>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</si>
  <si>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</si>
  <si>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</si>
  <si>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</si>
  <si>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</si>
  <si>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</si>
  <si>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</si>
  <si>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</si>
  <si>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</si>
  <si>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</si>
  <si>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</si>
  <si>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</si>
  <si>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</si>
  <si>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</si>
  <si>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</si>
  <si>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</si>
  <si>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</si>
  <si>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</si>
  <si>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</si>
  <si>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</si>
  <si>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</si>
  <si>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</si>
  <si>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</si>
  <si>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</si>
  <si>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</si>
  <si>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</si>
  <si>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</si>
  <si>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</si>
  <si>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</si>
  <si>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</si>
  <si>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</si>
  <si>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</si>
  <si>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</si>
  <si>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</si>
  <si>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</si>
  <si>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</si>
  <si>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</si>
  <si>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</si>
  <si>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</si>
  <si>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</si>
  <si>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</si>
  <si>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</si>
  <si>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</si>
  <si>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</si>
  <si>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</si>
  <si>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</si>
  <si>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</si>
  <si>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</si>
  <si>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</si>
  <si>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</si>
  <si>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</si>
  <si>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</si>
  <si>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</si>
  <si>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</si>
  <si>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</si>
  <si>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</si>
  <si>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</si>
  <si>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</si>
  <si>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</si>
  <si>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</si>
  <si>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</si>
  <si>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</si>
  <si>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</si>
  <si>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</si>
  <si>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</si>
  <si>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</si>
  <si>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</si>
  <si>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</si>
  <si>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</si>
  <si>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</si>
  <si>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</si>
  <si>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</si>
  <si>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</si>
  <si>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</si>
  <si>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</si>
  <si>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</si>
  <si>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</si>
  <si>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</si>
  <si>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</si>
  <si>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</si>
  <si>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</si>
  <si>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</si>
  <si>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</si>
  <si>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</si>
  <si>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</si>
  <si>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</si>
  <si>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</si>
  <si>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</si>
  <si>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</si>
  <si>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</si>
  <si>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</si>
  <si>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</si>
  <si>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</si>
  <si>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</si>
  <si>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</si>
  <si>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</si>
  <si>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</si>
  <si>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</si>
  <si>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</si>
  <si>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</si>
  <si>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</si>
  <si>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</si>
  <si>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</si>
  <si>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</si>
  <si>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</si>
  <si>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</si>
  <si>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</si>
  <si>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</si>
  <si>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</si>
  <si>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</si>
  <si>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</si>
  <si>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</si>
  <si>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</si>
  <si>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</si>
  <si>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</si>
  <si>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</si>
  <si>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</si>
  <si>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</si>
  <si>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</si>
  <si>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</si>
  <si>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</si>
  <si>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</si>
  <si>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</si>
  <si>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</si>
  <si>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</si>
  <si>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</si>
  <si>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</si>
  <si>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</si>
  <si>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</si>
  <si>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</si>
  <si>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</si>
  <si>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</si>
  <si>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</si>
  <si>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</si>
  <si>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</si>
  <si>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</si>
  <si>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</si>
  <si>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</si>
  <si>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</si>
  <si>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</si>
  <si>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</si>
  <si>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</si>
  <si>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</si>
  <si>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</si>
  <si>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</si>
  <si>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</si>
  <si>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</si>
  <si>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</si>
  <si>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</si>
  <si>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</si>
  <si>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</si>
  <si>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</si>
  <si>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</si>
  <si>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</si>
  <si>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</si>
  <si>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</si>
  <si>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</si>
  <si>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</si>
  <si>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</si>
  <si>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</si>
  <si>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</si>
  <si>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</si>
  <si>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</si>
  <si>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</si>
  <si>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</si>
  <si>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</si>
  <si>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</si>
  <si>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</si>
  <si>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</si>
  <si>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</si>
  <si>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</si>
  <si>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</si>
  <si>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</si>
  <si>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</si>
  <si>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</si>
  <si>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</si>
  <si>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</si>
  <si>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</si>
  <si>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</si>
  <si>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</si>
  <si>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</si>
  <si>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</si>
  <si>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</si>
  <si>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</si>
  <si>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</si>
  <si>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</si>
  <si>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</si>
  <si>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</si>
  <si>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</si>
  <si>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</si>
  <si>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</si>
  <si>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</si>
  <si>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</si>
  <si>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</si>
  <si>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</si>
  <si>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</si>
  <si>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</si>
  <si>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</si>
  <si>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</si>
  <si>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</si>
  <si>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</si>
  <si>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</si>
  <si>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</si>
  <si>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</si>
  <si>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</si>
  <si>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</si>
  <si>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</si>
  <si>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</si>
  <si>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</si>
  <si>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</si>
  <si>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</si>
  <si>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</si>
  <si>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</si>
  <si>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</si>
  <si>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</si>
  <si>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</si>
  <si>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</si>
  <si>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</si>
  <si>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</si>
  <si>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</si>
  <si>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</si>
  <si>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</si>
  <si>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</si>
  <si>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</si>
  <si>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</si>
  <si>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</si>
  <si>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</si>
  <si>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</si>
  <si>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</si>
  <si>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</si>
  <si>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</si>
  <si>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</si>
  <si>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</si>
  <si>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</si>
  <si>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</si>
  <si>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</si>
  <si>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</si>
  <si>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</si>
  <si>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</si>
  <si>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</si>
  <si>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</si>
  <si>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</si>
  <si>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</si>
  <si>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</si>
  <si>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</si>
  <si>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</si>
  <si>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</si>
  <si>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</si>
  <si>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</si>
  <si>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</si>
  <si>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</si>
  <si>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</si>
  <si>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</si>
  <si>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</si>
  <si>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</si>
  <si>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</si>
  <si>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</si>
  <si>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</si>
  <si>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</si>
  <si>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</si>
  <si>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</si>
  <si>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</si>
  <si>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</si>
  <si>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</si>
  <si>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</si>
  <si>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</si>
  <si>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</si>
  <si>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</si>
  <si>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</si>
  <si>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</si>
  <si>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</si>
  <si>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</si>
  <si>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</si>
  <si>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</si>
  <si>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</si>
  <si>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</si>
  <si>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</si>
  <si>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</si>
  <si>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</si>
  <si>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</si>
  <si>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</si>
  <si>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</si>
  <si>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</si>
  <si>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</si>
  <si>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</si>
  <si>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</si>
  <si>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</si>
  <si>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</si>
  <si>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</si>
  <si>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</si>
  <si>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</si>
  <si>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</si>
  <si>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</si>
  <si>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</si>
  <si>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</si>
  <si>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</si>
  <si>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</si>
  <si>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</si>
  <si>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</si>
  <si>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</si>
  <si>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</si>
  <si>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</si>
  <si>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</si>
  <si>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</si>
  <si>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</si>
  <si>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</si>
  <si>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</si>
  <si>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</si>
  <si>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</si>
  <si>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</si>
  <si>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</si>
  <si>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</si>
  <si>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</si>
  <si>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</si>
  <si>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</si>
  <si>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</si>
  <si>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</si>
  <si>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</si>
  <si>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</si>
  <si>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</si>
  <si>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</si>
  <si>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</si>
  <si>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</si>
  <si>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</si>
  <si>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</si>
  <si>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</si>
  <si>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</si>
  <si>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</si>
  <si>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</si>
  <si>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</si>
  <si>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</si>
  <si>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</si>
  <si>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</si>
  <si>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</si>
  <si>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</si>
  <si>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</si>
  <si>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</si>
  <si>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</si>
  <si>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</si>
  <si>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</si>
  <si>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</si>
  <si>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</si>
  <si>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</si>
  <si>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</si>
  <si>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</si>
  <si>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</si>
  <si>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</si>
  <si>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</si>
  <si>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</si>
  <si>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</si>
  <si>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</si>
  <si>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</si>
  <si>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</si>
  <si>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</si>
  <si>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</si>
  <si>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</si>
  <si>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</si>
  <si>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</si>
  <si>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</si>
  <si>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</si>
  <si>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</si>
  <si>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</si>
  <si>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</si>
  <si>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</si>
  <si>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</si>
  <si>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</si>
  <si>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</si>
  <si>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</si>
  <si>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</si>
  <si>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</si>
  <si>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</si>
  <si>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</si>
  <si>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</si>
  <si>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</si>
  <si>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</si>
  <si>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</si>
  <si>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</si>
  <si>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</si>
  <si>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</si>
  <si>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</si>
  <si>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</si>
  <si>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</si>
  <si>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</si>
  <si>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</si>
  <si>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</si>
  <si>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</si>
  <si>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</si>
  <si>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</si>
  <si>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</si>
  <si>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</si>
  <si>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</si>
  <si>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</si>
  <si>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</si>
  <si>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</si>
  <si>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</si>
  <si>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</si>
  <si>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</si>
  <si>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</si>
  <si>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</si>
  <si>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</si>
  <si>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</si>
  <si>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</si>
  <si>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</si>
  <si>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</si>
  <si>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</si>
  <si>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</si>
  <si>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</si>
  <si>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</si>
  <si>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</si>
  <si>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</si>
  <si>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</si>
  <si>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</si>
  <si>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</si>
  <si>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</si>
  <si>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</si>
  <si>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</si>
  <si>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</si>
  <si>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</si>
  <si>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</si>
  <si>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</si>
  <si>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</si>
  <si>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</si>
  <si>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</si>
  <si>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</si>
  <si>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</si>
  <si>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</si>
  <si>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</si>
  <si>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</si>
  <si>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</si>
  <si>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</si>
  <si>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</si>
  <si>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</si>
  <si>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</si>
  <si>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</si>
  <si>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</si>
  <si>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</si>
  <si>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</si>
  <si>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</si>
  <si>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</si>
  <si>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</si>
  <si>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</si>
  <si>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</si>
  <si>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</si>
  <si>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</si>
  <si>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</si>
  <si>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</si>
  <si>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</si>
  <si>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</si>
  <si>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</si>
  <si>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</si>
  <si>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</si>
  <si>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</si>
  <si>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</si>
  <si>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</si>
  <si>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</si>
  <si>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</si>
  <si>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</si>
  <si>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</si>
  <si>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</si>
  <si>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</si>
  <si>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</si>
  <si>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</si>
  <si>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</si>
  <si>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</si>
  <si>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</si>
  <si>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</si>
  <si>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</si>
  <si>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</si>
  <si>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</si>
  <si>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</si>
  <si>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</si>
  <si>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</si>
  <si>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</si>
  <si>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</si>
  <si>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</si>
  <si>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</si>
  <si>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</si>
  <si>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</si>
  <si>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</si>
  <si>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</si>
  <si>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</si>
  <si>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</si>
  <si>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</si>
  <si>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</si>
  <si>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</si>
  <si>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</si>
  <si>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</si>
  <si>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</si>
  <si>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</si>
  <si>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</si>
  <si>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</si>
  <si>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</si>
  <si>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</si>
  <si>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</si>
  <si>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</si>
  <si>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</si>
  <si>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</si>
  <si>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</si>
  <si>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</si>
  <si>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</si>
  <si>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</si>
  <si>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</si>
  <si>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</si>
  <si>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</si>
  <si>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</si>
  <si>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</si>
  <si>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</si>
  <si>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</si>
  <si>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</si>
  <si>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</si>
  <si>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</si>
  <si>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</si>
  <si>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</si>
  <si>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</si>
  <si>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</si>
  <si>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</si>
  <si>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</si>
  <si>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</si>
  <si>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</si>
  <si>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</si>
  <si>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</si>
  <si>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</si>
  <si>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</si>
  <si>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</si>
  <si>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</si>
  <si>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</si>
  <si>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</si>
  <si>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</si>
  <si>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</si>
  <si>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</si>
  <si>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</si>
  <si>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</si>
  <si>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</si>
  <si>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</si>
  <si>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</si>
  <si>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</si>
  <si>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</si>
  <si>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</si>
  <si>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</si>
  <si>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</si>
  <si>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</si>
  <si>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</si>
  <si>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</si>
  <si>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</si>
  <si>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</si>
  <si>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</si>
  <si>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</si>
  <si>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</si>
  <si>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</si>
  <si>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</si>
  <si>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</si>
  <si>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</si>
  <si>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</si>
  <si>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</si>
  <si>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</si>
  <si>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</si>
  <si>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</si>
  <si>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</si>
  <si>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</si>
  <si>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</si>
  <si>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</si>
  <si>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</si>
  <si>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</si>
  <si>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</si>
  <si>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</si>
  <si>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</si>
  <si>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</si>
  <si>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</si>
  <si>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</si>
  <si>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</si>
  <si>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</si>
  <si>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</si>
  <si>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</si>
  <si>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</si>
  <si>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</si>
  <si>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</si>
  <si>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</si>
  <si>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</si>
  <si>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</si>
  <si>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</si>
  <si>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</si>
  <si>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</si>
  <si>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</si>
  <si>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</si>
  <si>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</si>
  <si>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</si>
  <si>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</si>
  <si>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</si>
  <si>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</si>
  <si>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</si>
  <si>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</si>
  <si>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</si>
  <si>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</si>
  <si>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</si>
  <si>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</si>
  <si>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</si>
  <si>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</si>
  <si>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</si>
  <si>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</si>
  <si>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</si>
  <si>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</si>
  <si>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</si>
  <si>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</si>
  <si>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</si>
  <si>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</si>
  <si>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</si>
  <si>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</si>
  <si>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</si>
  <si>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</si>
  <si>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</si>
  <si>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</si>
  <si>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</si>
  <si>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</si>
  <si>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</si>
  <si>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</si>
  <si>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</si>
  <si>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</si>
  <si>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</si>
  <si>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</si>
  <si>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</si>
  <si>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</si>
  <si>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</si>
  <si>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</si>
  <si>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</si>
  <si>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</si>
  <si>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</si>
  <si>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</si>
  <si>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</si>
  <si>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</si>
  <si>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</si>
  <si>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</si>
  <si>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</si>
  <si>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</si>
  <si>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</si>
  <si>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</si>
  <si>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</si>
  <si>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</si>
  <si>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</si>
  <si>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</si>
  <si>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</si>
  <si>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</si>
  <si>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</si>
  <si>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</si>
  <si>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</si>
  <si>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</si>
  <si>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</si>
  <si>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</si>
  <si>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</si>
  <si>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</si>
  <si>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</si>
  <si>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</si>
  <si>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</si>
  <si>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</si>
  <si>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</si>
  <si>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</si>
  <si>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</si>
  <si>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</si>
  <si>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</si>
  <si>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</si>
  <si>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</si>
  <si>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</si>
  <si>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</si>
  <si>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</si>
  <si>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</si>
  <si>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</si>
  <si>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</si>
  <si>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</si>
  <si>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</si>
  <si>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</si>
  <si>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</si>
  <si>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</si>
  <si>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</si>
  <si>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</si>
  <si>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</si>
  <si>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</si>
  <si>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</si>
  <si>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</si>
  <si>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</si>
  <si>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</si>
  <si>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</si>
  <si>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</si>
  <si>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</si>
  <si>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</si>
  <si>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</si>
  <si>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</si>
  <si>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</si>
  <si>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</si>
  <si>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</si>
  <si>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</si>
  <si>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</si>
  <si>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</si>
  <si>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</si>
  <si>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</si>
  <si>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</si>
  <si>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</si>
  <si>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</si>
  <si>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</si>
  <si>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</si>
  <si>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</si>
  <si>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</si>
  <si>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</si>
  <si>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</si>
  <si>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</si>
  <si>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</si>
  <si>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</si>
  <si>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</si>
  <si>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</si>
  <si>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</si>
  <si>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</si>
  <si>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</si>
  <si>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</si>
  <si>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</si>
  <si>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</si>
  <si>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</si>
  <si>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</si>
  <si>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</si>
  <si>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</si>
  <si>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</si>
  <si>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</si>
  <si>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</si>
  <si>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</si>
  <si>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</si>
  <si>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</si>
  <si>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</si>
  <si>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</si>
  <si>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</si>
  <si>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</si>
  <si>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</si>
  <si>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</si>
  <si>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</si>
  <si>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</si>
  <si>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</si>
  <si>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</si>
  <si>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</si>
  <si>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</si>
  <si>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</si>
  <si>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</si>
  <si>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</si>
  <si>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</si>
  <si>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</si>
  <si>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</si>
  <si>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</si>
  <si>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</si>
  <si>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</si>
  <si>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</si>
  <si>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</si>
  <si>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</si>
  <si>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</si>
  <si>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</si>
  <si>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</si>
  <si>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</si>
  <si>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</si>
  <si>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</si>
  <si>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</si>
  <si>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</si>
  <si>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</si>
  <si>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</si>
  <si>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</si>
  <si>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</si>
  <si>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</si>
  <si>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</si>
  <si>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</si>
  <si>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</si>
  <si>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</si>
  <si>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</si>
  <si>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</si>
  <si>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</si>
  <si>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</si>
  <si>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</si>
  <si>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</si>
  <si>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</si>
  <si>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</si>
  <si>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</si>
  <si>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</si>
  <si>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</si>
  <si>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</si>
  <si>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</si>
  <si>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</si>
  <si>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</si>
  <si>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</si>
  <si>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</si>
  <si>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</si>
  <si>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</si>
  <si>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</si>
  <si>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</si>
  <si>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</si>
  <si>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</si>
  <si>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</si>
  <si>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</si>
  <si>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</si>
  <si>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</si>
  <si>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</si>
  <si>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</si>
  <si>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</si>
  <si>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</si>
  <si>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</si>
  <si>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</si>
  <si>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</si>
  <si>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</si>
  <si>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</si>
  <si>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</si>
  <si>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</si>
  <si>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</si>
  <si>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</si>
  <si>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</si>
  <si>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</si>
  <si>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</si>
  <si>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</si>
  <si>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</si>
  <si>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</si>
  <si>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</si>
  <si>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</si>
  <si>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</si>
  <si>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</si>
  <si>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</si>
  <si>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</si>
  <si>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</si>
  <si>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</si>
  <si>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</si>
  <si>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</si>
  <si>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</si>
  <si>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</si>
  <si>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</si>
  <si>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</si>
  <si>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</si>
  <si>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</si>
  <si>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</si>
  <si>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</si>
  <si>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</si>
  <si>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</si>
  <si>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</si>
  <si>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</si>
  <si>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</si>
  <si>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</si>
  <si>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</si>
  <si>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</si>
  <si>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</si>
  <si>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</si>
  <si>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</si>
  <si>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</si>
  <si>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</si>
  <si>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</si>
  <si>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</si>
  <si>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</si>
  <si>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</si>
  <si>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</si>
  <si>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</si>
  <si>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</si>
  <si>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</si>
  <si>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</si>
  <si>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</si>
  <si>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</si>
  <si>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</si>
  <si>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</si>
  <si>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</si>
  <si>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</si>
  <si>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</si>
  <si>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</si>
  <si>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</si>
  <si>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</si>
  <si>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</si>
  <si>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</si>
  <si>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</si>
  <si>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</si>
  <si>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</si>
  <si>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</si>
  <si>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</si>
  <si>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</si>
  <si>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</si>
  <si>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</si>
  <si>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</si>
  <si>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</si>
  <si>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</si>
  <si>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</si>
  <si>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</si>
  <si>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</si>
  <si>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</si>
  <si>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</si>
  <si>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</si>
  <si>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</si>
  <si>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</si>
  <si>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</si>
  <si>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</si>
  <si>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</si>
  <si>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</si>
  <si>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</si>
  <si>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</si>
  <si>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</si>
  <si>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</si>
  <si>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</si>
  <si>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</si>
  <si>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</si>
  <si>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</si>
  <si>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</si>
  <si>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</si>
  <si>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</si>
  <si>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</si>
  <si>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</si>
  <si>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</si>
  <si>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</si>
  <si>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</si>
  <si>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</si>
  <si>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</si>
  <si>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</si>
  <si>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</si>
  <si>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</si>
  <si>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</si>
  <si>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</si>
  <si>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</si>
  <si>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</si>
  <si>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</si>
  <si>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</si>
  <si>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</si>
  <si>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</si>
  <si>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</si>
  <si>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</si>
  <si>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</si>
  <si>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</si>
  <si>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</si>
  <si>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</si>
  <si>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</si>
  <si>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</si>
  <si>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</si>
  <si>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</si>
  <si>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</si>
  <si>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</si>
  <si>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</si>
  <si>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</si>
  <si>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</si>
  <si>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</si>
  <si>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</si>
  <si>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</si>
  <si>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</si>
  <si>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</si>
  <si>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</si>
  <si>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</si>
  <si>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</si>
  <si>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</si>
  <si>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</si>
  <si>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</si>
  <si>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</si>
  <si>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</si>
  <si>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</si>
  <si>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</si>
  <si>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</si>
  <si>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</si>
  <si>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</si>
  <si>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</si>
  <si>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</si>
  <si>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</si>
  <si>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</si>
  <si>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</si>
  <si>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</si>
  <si>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</si>
  <si>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</si>
  <si>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</si>
  <si>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</si>
  <si>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</si>
  <si>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</si>
  <si>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</si>
  <si>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</si>
  <si>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</si>
  <si>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</si>
  <si>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</si>
  <si>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</si>
  <si>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</si>
  <si>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</si>
  <si>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</si>
  <si>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</si>
  <si>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</si>
  <si>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</si>
  <si>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</si>
  <si>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</si>
  <si>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</si>
  <si>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</si>
  <si>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</si>
  <si>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</si>
  <si>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</si>
  <si>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</si>
  <si>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</si>
  <si>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</si>
  <si>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</si>
  <si>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</si>
  <si>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</si>
  <si>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</si>
  <si>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</si>
  <si>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</si>
  <si>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</si>
  <si>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</si>
  <si>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</si>
  <si>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</si>
  <si>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</si>
  <si>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</si>
  <si>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</si>
  <si>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</si>
  <si>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</si>
  <si>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</si>
  <si>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</si>
  <si>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</si>
  <si>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</si>
  <si>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</si>
  <si>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</si>
  <si>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</si>
  <si>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</si>
  <si>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</si>
  <si>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</si>
  <si>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</si>
  <si>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</si>
  <si>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</si>
  <si>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</si>
  <si>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</si>
  <si>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</si>
  <si>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</si>
  <si>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</si>
  <si>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</si>
  <si>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</si>
  <si>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</si>
  <si>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</si>
  <si>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</si>
  <si>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</si>
  <si>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</si>
  <si>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</si>
  <si>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</si>
  <si>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</si>
  <si>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</si>
  <si>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</si>
  <si>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</si>
  <si>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</si>
  <si>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</si>
  <si>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</si>
  <si>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</si>
  <si>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</si>
  <si>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</si>
  <si>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</si>
  <si>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</si>
  <si>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</si>
  <si>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</si>
  <si>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</si>
  <si>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</si>
  <si>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</si>
  <si>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</si>
  <si>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</si>
  <si>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</si>
  <si>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</si>
  <si>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</si>
  <si>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</si>
  <si>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</si>
  <si>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</si>
  <si>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</si>
  <si>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</si>
  <si>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</si>
  <si>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</si>
  <si>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</si>
  <si>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</si>
  <si>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</si>
  <si>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</si>
  <si>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</si>
  <si>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</si>
  <si>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</si>
  <si>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</si>
  <si>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</si>
  <si>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</si>
  <si>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</si>
  <si>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</si>
  <si>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</si>
  <si>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</si>
  <si>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</si>
  <si>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</si>
  <si>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</si>
  <si>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</si>
  <si>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</si>
  <si>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</si>
  <si>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</si>
  <si>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</si>
  <si>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</si>
  <si>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</si>
  <si>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</si>
  <si>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</si>
  <si>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</si>
  <si>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</si>
  <si>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</si>
  <si>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</si>
  <si>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</si>
  <si>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</si>
  <si>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</si>
  <si>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</si>
  <si>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</si>
  <si>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</si>
  <si>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</si>
  <si>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</si>
  <si>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</si>
  <si>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</si>
  <si>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</si>
  <si>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</si>
  <si>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</si>
  <si>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</si>
  <si>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</si>
  <si>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</si>
  <si>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</si>
  <si>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</si>
  <si>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</si>
  <si>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</si>
  <si>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</si>
  <si>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</si>
  <si>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</si>
  <si>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</si>
  <si>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</si>
  <si>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</si>
  <si>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</si>
  <si>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</si>
  <si>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</si>
  <si>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</si>
  <si>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</si>
  <si>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</si>
  <si>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</si>
  <si>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</si>
  <si>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</si>
  <si>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</si>
  <si>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</si>
  <si>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</si>
  <si>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</si>
  <si>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</si>
  <si>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</si>
  <si>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</si>
  <si>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</si>
  <si>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</si>
  <si>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</si>
  <si>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</si>
  <si>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</si>
  <si>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</si>
  <si>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</si>
  <si>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</si>
  <si>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</si>
  <si>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</si>
  <si>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</si>
  <si>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</si>
  <si>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</si>
  <si>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</si>
  <si>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</si>
  <si>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</si>
  <si>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</si>
  <si>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</si>
  <si>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</si>
  <si>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</si>
  <si>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</si>
  <si>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</si>
  <si>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</si>
  <si>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</si>
  <si>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</si>
  <si>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</si>
  <si>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</si>
  <si>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</si>
  <si>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</si>
  <si>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</si>
  <si>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</si>
  <si>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</si>
  <si>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</si>
  <si>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</si>
  <si>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</si>
  <si>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</si>
  <si>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</si>
  <si>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</si>
  <si>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</si>
  <si>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</si>
  <si>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</si>
  <si>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</si>
  <si>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</si>
  <si>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</si>
  <si>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</si>
  <si>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</si>
  <si>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</si>
  <si>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</si>
  <si>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</si>
  <si>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</si>
  <si>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</si>
  <si>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</si>
  <si>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</si>
  <si>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</si>
  <si>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</si>
  <si>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</si>
  <si>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</si>
  <si>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</si>
  <si>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</si>
  <si>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</si>
  <si>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</si>
  <si>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</si>
  <si>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</si>
  <si>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</si>
  <si>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</si>
  <si>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</si>
  <si>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</si>
  <si>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</si>
  <si>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</si>
  <si>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</si>
  <si>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</si>
  <si>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</si>
  <si>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</si>
  <si>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</si>
  <si>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</si>
  <si>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</si>
  <si>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</si>
  <si>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</si>
  <si>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</si>
  <si>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</si>
  <si>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</si>
  <si>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</si>
  <si>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</si>
  <si>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</si>
  <si>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</si>
  <si>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</si>
  <si>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</si>
  <si>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</si>
  <si>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</si>
  <si>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</si>
  <si>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</si>
  <si>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</si>
  <si>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</si>
  <si>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</si>
  <si>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</si>
  <si>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</si>
  <si>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</si>
  <si>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</si>
  <si>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</si>
  <si>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</si>
  <si>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</si>
  <si>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</si>
  <si>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</si>
  <si>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</si>
  <si>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</si>
  <si>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</si>
  <si>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</si>
  <si>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</si>
  <si>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</si>
  <si>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</si>
  <si>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</si>
  <si>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</si>
  <si>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</si>
  <si>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</si>
  <si>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</si>
  <si>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</si>
  <si>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</si>
  <si>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</si>
  <si>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</si>
  <si>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</si>
  <si>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</si>
  <si>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</si>
  <si>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</si>
  <si>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</si>
  <si>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</si>
  <si>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</si>
  <si>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</si>
  <si>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</si>
  <si>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</si>
  <si>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</si>
  <si>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</si>
  <si>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</si>
  <si>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</si>
  <si>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</si>
  <si>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</si>
  <si>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</si>
  <si>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</si>
  <si>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</si>
  <si>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</si>
  <si>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</si>
  <si>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</si>
  <si>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</si>
  <si>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</si>
  <si>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</si>
  <si>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</si>
  <si>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</si>
  <si>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</si>
  <si>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</si>
  <si>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</si>
  <si>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</si>
  <si>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</si>
  <si>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</si>
  <si>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</si>
  <si>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</si>
  <si>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</si>
  <si>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</si>
  <si>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</si>
  <si>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</si>
  <si>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</si>
  <si>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</si>
  <si>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</si>
  <si>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</si>
  <si>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</si>
  <si>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</si>
  <si>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</si>
  <si>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</si>
  <si>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</si>
  <si>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</si>
  <si>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</si>
  <si>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</si>
  <si>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</si>
  <si>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</si>
  <si>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</si>
  <si>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</si>
  <si>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</si>
  <si>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</si>
  <si>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</si>
  <si>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</si>
  <si>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</si>
  <si>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</si>
  <si>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</si>
  <si>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</si>
  <si>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</si>
  <si>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</si>
  <si>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</si>
  <si>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</si>
  <si>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</si>
  <si>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</si>
  <si>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</si>
  <si>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</si>
  <si>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</si>
  <si>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</si>
  <si>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</si>
  <si>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</si>
  <si>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</si>
  <si>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</si>
  <si>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</si>
  <si>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</si>
  <si>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</si>
  <si>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</si>
  <si>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</si>
  <si>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</si>
  <si>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</si>
  <si>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</si>
  <si>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</si>
  <si>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</si>
  <si>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</si>
  <si>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</si>
  <si>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</si>
  <si>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</si>
  <si>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</si>
  <si>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</si>
  <si>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</si>
  <si>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</si>
  <si>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</si>
  <si>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</si>
  <si>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</si>
  <si>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</si>
  <si>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</si>
  <si>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</si>
  <si>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</si>
  <si>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</si>
  <si>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</si>
  <si>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</si>
  <si>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</si>
  <si>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</si>
  <si>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</si>
  <si>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</si>
  <si>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</si>
  <si>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</si>
  <si>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</si>
  <si>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</si>
  <si>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</si>
  <si>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</si>
  <si>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</si>
  <si>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</si>
  <si>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</si>
  <si>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</si>
  <si>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</si>
  <si>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</si>
  <si>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</si>
  <si>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</si>
  <si>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</si>
  <si>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</si>
  <si>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</si>
  <si>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</si>
  <si>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</si>
  <si>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</si>
  <si>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</si>
  <si>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</si>
  <si>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</si>
  <si>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</si>
  <si>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</si>
  <si>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</si>
  <si>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</si>
  <si>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</si>
  <si>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</si>
  <si>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</si>
  <si>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</si>
  <si>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</si>
  <si>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</si>
  <si>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</si>
  <si>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</si>
  <si>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</si>
  <si>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</si>
  <si>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</si>
  <si>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</si>
  <si>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</si>
  <si>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</si>
  <si>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</si>
  <si>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</si>
  <si>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</si>
  <si>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</si>
  <si>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</si>
  <si>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</si>
  <si>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</si>
  <si>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</si>
  <si>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</si>
  <si>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</si>
  <si>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</si>
  <si>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</si>
  <si>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</si>
  <si>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</si>
  <si>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</si>
  <si>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</si>
  <si>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</si>
  <si>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</si>
  <si>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</si>
  <si>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</si>
  <si>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</si>
  <si>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</si>
  <si>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</si>
  <si>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</si>
  <si>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</si>
  <si>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</si>
  <si>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</si>
  <si>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</si>
  <si>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</si>
  <si>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</si>
  <si>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</si>
  <si>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</si>
  <si>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</si>
  <si>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</si>
  <si>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</si>
  <si>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</si>
  <si>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</si>
  <si>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</si>
  <si>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</si>
  <si>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</si>
  <si>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</si>
  <si>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</si>
  <si>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</si>
  <si>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</si>
  <si>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</si>
  <si>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</si>
  <si>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</si>
  <si>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</si>
  <si>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</si>
  <si>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</si>
  <si>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</si>
  <si>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</si>
  <si>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</si>
  <si>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</si>
  <si>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</si>
  <si>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</si>
  <si>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</si>
  <si>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</si>
  <si>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</si>
  <si>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</si>
  <si>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</si>
  <si>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</si>
  <si>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</si>
  <si>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</si>
  <si>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</si>
  <si>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</si>
  <si>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</si>
  <si>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</si>
  <si>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</si>
  <si>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</si>
  <si>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</si>
  <si>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</si>
  <si>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</si>
  <si>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</si>
  <si>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</si>
  <si>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</si>
  <si>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</si>
  <si>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</si>
  <si>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</si>
  <si>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</si>
  <si>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</si>
  <si>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</si>
  <si>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</si>
  <si>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</si>
  <si>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</si>
  <si>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</si>
  <si>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</si>
  <si>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</si>
  <si>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</si>
  <si>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</si>
  <si>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</si>
  <si>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</si>
  <si>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</si>
  <si>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</si>
  <si>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</si>
  <si>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</si>
  <si>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</si>
  <si>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</si>
  <si>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</si>
  <si>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</si>
  <si>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</si>
  <si>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</si>
  <si>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</si>
  <si>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</si>
  <si>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</si>
  <si>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</si>
  <si>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</si>
  <si>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</si>
  <si>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</si>
  <si>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</si>
  <si>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</si>
  <si>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</si>
  <si>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</si>
  <si>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</si>
  <si>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</si>
  <si>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</si>
  <si>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</si>
  <si>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</si>
  <si>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</si>
  <si>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</si>
  <si>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</si>
  <si>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</si>
  <si>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</si>
  <si>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</si>
  <si>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</si>
  <si>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</si>
  <si>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</si>
  <si>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</si>
  <si>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</si>
  <si>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</si>
  <si>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</si>
  <si>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</si>
  <si>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</si>
  <si>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</si>
  <si>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</si>
  <si>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</si>
  <si>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</si>
  <si>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</si>
  <si>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</si>
  <si>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</si>
  <si>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</si>
  <si>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</si>
  <si>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</si>
  <si>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</si>
  <si>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</si>
  <si>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</si>
  <si>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</si>
  <si>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</si>
  <si>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</si>
  <si>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</si>
  <si>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</si>
  <si>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</si>
  <si>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</si>
  <si>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</si>
  <si>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</si>
  <si>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</si>
  <si>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</si>
  <si>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</si>
  <si>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</si>
  <si>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</si>
  <si>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</si>
  <si>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</si>
  <si>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</si>
  <si>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</si>
  <si>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</si>
  <si>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</si>
  <si>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</si>
  <si>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</si>
  <si>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</si>
  <si>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</si>
  <si>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</si>
  <si>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</si>
  <si>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</si>
  <si>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</si>
  <si>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</si>
  <si>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</si>
  <si>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</si>
  <si>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</si>
  <si>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</si>
  <si>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</si>
  <si>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</si>
  <si>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</si>
  <si>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</si>
  <si>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</si>
  <si>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</si>
  <si>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</si>
  <si>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</si>
  <si>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</si>
  <si>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</si>
  <si>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</si>
  <si>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</si>
  <si>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</si>
  <si>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</si>
  <si>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</si>
  <si>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</si>
  <si>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</si>
  <si>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</si>
  <si>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</si>
  <si>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</si>
  <si>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</si>
  <si>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</si>
  <si>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</si>
  <si>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</si>
  <si>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</si>
  <si>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</si>
  <si>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</si>
  <si>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</si>
  <si>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</si>
  <si>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</si>
  <si>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</si>
  <si>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</si>
  <si>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</si>
  <si>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</si>
  <si>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</si>
  <si>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</si>
  <si>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</si>
  <si>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</si>
  <si>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</si>
  <si>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</si>
  <si>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</si>
  <si>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</si>
  <si>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</si>
  <si>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</si>
  <si>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</si>
  <si>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</si>
  <si>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</si>
  <si>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</si>
  <si>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</si>
  <si>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</si>
  <si>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</si>
  <si>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</si>
  <si>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</si>
  <si>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</si>
  <si>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</si>
  <si>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</si>
  <si>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</si>
  <si>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</si>
  <si>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</si>
  <si>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</si>
  <si>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</si>
  <si>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</si>
  <si>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</si>
  <si>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</si>
  <si>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</si>
  <si>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</si>
  <si>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</si>
  <si>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</si>
  <si>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</si>
  <si>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</si>
  <si>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</si>
  <si>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</si>
  <si>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</si>
  <si>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</si>
  <si>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</si>
  <si>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</si>
  <si>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</si>
  <si>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</si>
  <si>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</si>
  <si>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</si>
  <si>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</si>
  <si>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</si>
  <si>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</si>
  <si>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</si>
  <si>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</si>
  <si>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</si>
  <si>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</si>
  <si>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</si>
  <si>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</si>
  <si>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</si>
  <si>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</si>
  <si>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</si>
  <si>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</si>
  <si>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</si>
  <si>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</si>
  <si>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</si>
  <si>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</si>
  <si>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</si>
  <si>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</si>
  <si>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</si>
  <si>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</si>
  <si>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</si>
  <si>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</si>
  <si>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</si>
  <si>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</si>
  <si>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</si>
  <si>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</si>
  <si>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</si>
  <si>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</si>
  <si>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</si>
  <si>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</si>
  <si>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</si>
  <si>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</si>
  <si>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</si>
  <si>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</si>
  <si>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</si>
  <si>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</si>
  <si>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</si>
  <si>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</si>
  <si>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</si>
  <si>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</si>
  <si>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</si>
  <si>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</si>
  <si>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</si>
  <si>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</si>
  <si>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</si>
  <si>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</si>
  <si>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</si>
  <si>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</si>
  <si>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</si>
  <si>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</si>
  <si>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</si>
  <si>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</si>
  <si>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</si>
  <si>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</si>
  <si>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</si>
  <si>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</si>
  <si>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</si>
  <si>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</si>
  <si>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</si>
  <si>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</si>
  <si>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</si>
  <si>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</si>
  <si>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</si>
  <si>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</si>
  <si>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</si>
  <si>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</si>
  <si>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</si>
  <si>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</si>
  <si>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</si>
  <si>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</si>
  <si>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</si>
  <si>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</si>
  <si>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</si>
  <si>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</si>
  <si>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</si>
  <si>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</si>
  <si>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</si>
  <si>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</si>
  <si>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</si>
  <si>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</si>
  <si>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</si>
  <si>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</si>
  <si>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</si>
  <si>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</si>
  <si>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</si>
  <si>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</si>
  <si>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</si>
  <si>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</si>
  <si>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</si>
  <si>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</si>
  <si>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</si>
  <si>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</si>
  <si>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</si>
  <si>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</si>
  <si>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</si>
  <si>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</si>
  <si>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</si>
  <si>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</si>
  <si>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</si>
  <si>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</si>
  <si>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</si>
  <si>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</si>
  <si>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</si>
  <si>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</si>
  <si>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</si>
  <si>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</si>
  <si>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</si>
  <si>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</si>
  <si>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</si>
  <si>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</si>
  <si>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</si>
  <si>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</si>
  <si>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</si>
  <si>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</si>
  <si>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</si>
  <si>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</si>
  <si>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</si>
  <si>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</si>
  <si>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</si>
  <si>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</si>
  <si>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</si>
  <si>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</si>
  <si>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</si>
  <si>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</si>
  <si>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</si>
  <si>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</si>
  <si>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</si>
  <si>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</si>
  <si>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</si>
  <si>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</si>
  <si>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</si>
  <si>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</si>
  <si>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</si>
  <si>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</si>
  <si>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</si>
  <si>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</si>
  <si>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</si>
  <si>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</si>
  <si>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</si>
  <si>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</si>
  <si>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</si>
  <si>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</si>
  <si>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</si>
  <si>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</si>
  <si>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</si>
  <si>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</si>
  <si>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</si>
  <si>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</si>
  <si>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</si>
  <si>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</si>
  <si>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</si>
  <si>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</si>
  <si>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</si>
  <si>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</si>
  <si>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</si>
  <si>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</si>
  <si>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</si>
  <si>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</si>
  <si>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</si>
  <si>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</si>
  <si>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</si>
  <si>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</si>
  <si>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</si>
  <si>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</si>
  <si>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</si>
  <si>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</si>
  <si>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</si>
  <si>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</si>
  <si>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</si>
  <si>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</si>
  <si>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</si>
  <si>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</si>
  <si>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</si>
  <si>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</si>
  <si>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</si>
  <si>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</si>
  <si>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</si>
  <si>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</si>
  <si>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</si>
  <si>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</si>
  <si>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</si>
  <si>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</si>
  <si>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</si>
  <si>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</si>
  <si>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</si>
  <si>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</si>
  <si>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</si>
  <si>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</si>
  <si>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</si>
  <si>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</si>
  <si>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</si>
  <si>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</si>
  <si>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</si>
  <si>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</si>
  <si>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</si>
  <si>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</si>
  <si>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</si>
  <si>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</si>
  <si>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</si>
  <si>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</si>
  <si>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</si>
  <si>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</si>
  <si>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</si>
  <si>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</si>
  <si>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</si>
  <si>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</si>
  <si>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</si>
  <si>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</si>
  <si>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</si>
  <si>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</si>
  <si>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</si>
  <si>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</si>
  <si>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</si>
  <si>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</si>
  <si>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</si>
  <si>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</si>
  <si>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</si>
  <si>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</si>
  <si>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</si>
  <si>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</si>
  <si>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</si>
  <si>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</si>
  <si>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</si>
  <si>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</si>
  <si>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</si>
  <si>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</si>
  <si>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</si>
  <si>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</si>
  <si>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</si>
  <si>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</si>
  <si>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</si>
  <si>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</si>
  <si>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</si>
  <si>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</si>
  <si>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</si>
  <si>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</si>
  <si>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</si>
  <si>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</si>
  <si>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</si>
  <si>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</si>
  <si>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</si>
  <si>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</si>
  <si>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</si>
  <si>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</si>
  <si>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</si>
  <si>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</si>
  <si>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</si>
  <si>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</si>
  <si>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</si>
  <si>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</si>
  <si>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</si>
  <si>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</si>
  <si>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</si>
  <si>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</si>
  <si>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</si>
  <si>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</si>
  <si>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</si>
  <si>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</si>
  <si>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</si>
  <si>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</si>
  <si>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</si>
  <si>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</si>
  <si>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</si>
  <si>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</si>
  <si>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</si>
  <si>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</si>
  <si>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</si>
  <si>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</si>
  <si>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</si>
  <si>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</si>
  <si>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</si>
  <si>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</si>
  <si>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</si>
  <si>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</si>
  <si>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</si>
  <si>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</si>
  <si>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</si>
  <si>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</si>
  <si>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</si>
  <si>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</si>
  <si>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</si>
  <si>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</si>
  <si>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</si>
  <si>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</si>
  <si>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</si>
  <si>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</si>
  <si>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</si>
  <si>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</si>
  <si>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</si>
  <si>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</si>
  <si>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</si>
  <si>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</si>
  <si>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</si>
  <si>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</si>
  <si>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</si>
  <si>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</si>
  <si>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</si>
  <si>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</si>
  <si>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</si>
  <si>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</si>
  <si>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</si>
  <si>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</si>
  <si>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</si>
  <si>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</si>
  <si>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</si>
  <si>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</si>
  <si>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</si>
  <si>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</si>
  <si>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</si>
  <si>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</si>
  <si>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</si>
  <si>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</si>
  <si>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</si>
  <si>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</si>
  <si>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</si>
  <si>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</si>
  <si>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</si>
  <si>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</si>
  <si>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</si>
  <si>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</si>
  <si>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</si>
  <si>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</si>
  <si>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</si>
  <si>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</si>
  <si>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</si>
  <si>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</si>
  <si>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</si>
  <si>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</si>
  <si>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</si>
  <si>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</si>
  <si>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</si>
  <si>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</si>
  <si>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</si>
  <si>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</si>
  <si>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</si>
  <si>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</si>
  <si>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</si>
  <si>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</si>
  <si>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</si>
  <si>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</si>
  <si>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</si>
  <si>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</si>
  <si>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</si>
  <si>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</si>
  <si>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</si>
  <si>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</si>
  <si>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</si>
  <si>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</si>
  <si>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</si>
  <si>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</si>
  <si>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</si>
  <si>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</si>
  <si>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</si>
  <si>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</si>
  <si>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</si>
  <si>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</si>
  <si>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</si>
  <si>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</si>
  <si>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</si>
  <si>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</si>
  <si>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</si>
  <si>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</si>
  <si>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</si>
  <si>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</si>
  <si>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</si>
  <si>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</si>
  <si>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</si>
  <si>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</si>
  <si>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</si>
  <si>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</si>
  <si>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</si>
  <si>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</si>
  <si>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</si>
  <si>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</si>
  <si>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</si>
  <si>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</si>
  <si>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</si>
  <si>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</si>
  <si>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</si>
  <si>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</si>
  <si>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</si>
  <si>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</si>
  <si>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</si>
  <si>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</si>
  <si>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</si>
  <si>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</si>
  <si>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</si>
  <si>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</si>
  <si>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</si>
  <si>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</si>
  <si>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</si>
  <si>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</si>
  <si>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</si>
  <si>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</si>
  <si>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</si>
  <si>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</si>
  <si>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</si>
  <si>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</si>
  <si>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</si>
  <si>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</si>
  <si>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</si>
  <si>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</si>
  <si>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</si>
  <si>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</si>
  <si>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</si>
  <si>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</si>
  <si>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</si>
  <si>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</si>
  <si>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</si>
  <si>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</si>
  <si>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</si>
  <si>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</si>
  <si>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</si>
  <si>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</si>
  <si>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</si>
  <si>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</si>
  <si>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</si>
  <si>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</si>
  <si>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</si>
  <si>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</si>
  <si>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</si>
  <si>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</si>
  <si>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</si>
  <si>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</si>
  <si>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</si>
  <si>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</si>
  <si>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</si>
  <si>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</si>
  <si>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</si>
  <si>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</si>
  <si>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</si>
  <si>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</si>
  <si>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</si>
  <si>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</si>
  <si>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</si>
  <si>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</si>
  <si>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</si>
  <si>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</si>
  <si>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</si>
  <si>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</si>
  <si>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</si>
  <si>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</si>
  <si>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</si>
  <si>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</si>
  <si>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</si>
  <si>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</si>
  <si>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</si>
  <si>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</si>
  <si>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</si>
  <si>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</si>
  <si>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</si>
  <si>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</si>
  <si>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</si>
  <si>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</si>
  <si>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</si>
  <si>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</si>
  <si>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</si>
  <si>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</si>
  <si>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</si>
  <si>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</si>
  <si>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</si>
  <si>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</si>
  <si>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</si>
  <si>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</si>
  <si>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</si>
  <si>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</si>
  <si>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</si>
  <si>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</si>
  <si>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</si>
  <si>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</si>
  <si>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</si>
  <si>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</si>
  <si>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</si>
  <si>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</si>
  <si>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</si>
  <si>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</si>
  <si>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</si>
  <si>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</si>
  <si>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</si>
  <si>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</si>
  <si>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</si>
  <si>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</si>
  <si>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</si>
  <si>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</si>
  <si>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</si>
  <si>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</si>
  <si>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</si>
  <si>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</si>
  <si>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</si>
  <si>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</si>
  <si>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</si>
  <si>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</si>
  <si>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</si>
  <si>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</si>
  <si>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</si>
  <si>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</si>
  <si>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</si>
  <si>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</si>
  <si>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</si>
  <si>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</si>
  <si>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</si>
  <si>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</si>
  <si>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</si>
  <si>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</si>
  <si>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</si>
  <si>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</si>
  <si>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</si>
  <si>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</si>
  <si>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</si>
  <si>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</si>
  <si>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</si>
  <si>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</si>
  <si>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</si>
  <si>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</si>
  <si>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</si>
  <si>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</si>
  <si>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</si>
  <si>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</si>
  <si>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</si>
  <si>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</si>
  <si>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</si>
  <si>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</si>
  <si>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</si>
  <si>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</si>
  <si>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</si>
  <si>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</si>
  <si>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</si>
  <si>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</si>
  <si>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</si>
  <si>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</si>
  <si>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</si>
  <si>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</si>
  <si>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</si>
  <si>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</si>
  <si>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</si>
  <si>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</si>
  <si>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</si>
  <si>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</si>
  <si>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</si>
  <si>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</si>
  <si>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</si>
  <si>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</si>
  <si>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</si>
  <si>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</si>
  <si>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</si>
  <si>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</si>
  <si>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</si>
  <si>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</si>
  <si>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</si>
  <si>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</si>
  <si>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</si>
  <si>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</si>
  <si>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</si>
  <si>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</si>
  <si>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</si>
  <si>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</si>
  <si>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</si>
  <si>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</si>
  <si>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</si>
  <si>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</si>
  <si>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</si>
  <si>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</si>
  <si>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</si>
  <si>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</si>
  <si>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</si>
  <si>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</si>
  <si>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</si>
  <si>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</si>
  <si>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</si>
  <si>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</si>
  <si>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</si>
  <si>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</si>
  <si>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</si>
  <si>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</si>
  <si>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</si>
  <si>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</si>
  <si>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</si>
  <si>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</si>
  <si>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</si>
  <si>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</si>
  <si>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</si>
  <si>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</si>
  <si>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</si>
  <si>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</si>
  <si>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</si>
  <si>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</si>
  <si>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</si>
  <si>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</si>
  <si>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</si>
  <si>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</si>
  <si>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</si>
  <si>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</si>
  <si>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</si>
  <si>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</si>
  <si>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</si>
  <si>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</si>
  <si>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</si>
  <si>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</si>
  <si>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</si>
  <si>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</si>
  <si>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</si>
  <si>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</si>
  <si>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</si>
  <si>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</si>
  <si>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</si>
  <si>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</si>
  <si>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</si>
  <si>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</si>
  <si>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</si>
  <si>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</si>
  <si>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</si>
  <si>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</si>
  <si>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</si>
  <si>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</si>
  <si>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</si>
  <si>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</si>
  <si>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</si>
  <si>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</si>
  <si>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</si>
  <si>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</si>
  <si>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</si>
  <si>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</si>
  <si>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</si>
  <si>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</si>
  <si>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</si>
  <si>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</si>
  <si>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</si>
  <si>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</si>
  <si>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</si>
  <si>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</si>
  <si>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</si>
  <si>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</si>
  <si>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</si>
  <si>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</si>
  <si>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</si>
  <si>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</si>
  <si>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</si>
  <si>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</si>
  <si>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</si>
  <si>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</si>
  <si>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</si>
  <si>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</si>
  <si>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</si>
  <si>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</si>
  <si>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</si>
  <si>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</si>
  <si>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</si>
  <si>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</si>
  <si>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</si>
  <si>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</si>
  <si>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</si>
  <si>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</si>
  <si>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</si>
  <si>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</si>
  <si>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</si>
  <si>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</si>
  <si>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</si>
  <si>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</si>
  <si>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</si>
  <si>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</si>
  <si>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</si>
  <si>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</si>
  <si>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</si>
  <si>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</si>
  <si>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</si>
  <si>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</si>
  <si>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</si>
  <si>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</si>
  <si>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</si>
  <si>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</si>
  <si>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</si>
  <si>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</si>
  <si>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</si>
  <si>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</si>
  <si>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</si>
  <si>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</si>
  <si>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</si>
  <si>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</si>
  <si>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</si>
  <si>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</si>
  <si>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</si>
  <si>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</si>
  <si>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</si>
  <si>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</si>
  <si>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</si>
  <si>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</si>
  <si>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</si>
  <si>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</si>
  <si>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</si>
  <si>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</si>
  <si>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</si>
  <si>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</si>
  <si>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</si>
  <si>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</si>
  <si>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</si>
  <si>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</si>
  <si>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</si>
  <si>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</si>
  <si>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</si>
  <si>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</si>
  <si>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</si>
  <si>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</si>
  <si>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</si>
  <si>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</si>
  <si>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</si>
  <si>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</si>
  <si>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</si>
  <si>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</si>
  <si>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</si>
  <si>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</si>
  <si>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</si>
  <si>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</si>
  <si>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</si>
  <si>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</si>
  <si>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</si>
  <si>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</si>
  <si>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</si>
  <si>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</si>
  <si>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</si>
  <si>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</si>
  <si>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</si>
  <si>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</si>
  <si>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</si>
  <si>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</si>
  <si>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</si>
  <si>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</si>
  <si>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</si>
  <si>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</si>
  <si>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</si>
  <si>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</si>
  <si>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</si>
  <si>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</si>
  <si>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</si>
  <si>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</si>
  <si>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</si>
  <si>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</si>
  <si>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</si>
  <si>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</si>
  <si>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</si>
  <si>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</si>
  <si>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</si>
  <si>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</si>
  <si>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</si>
  <si>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</si>
  <si>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</si>
  <si>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</si>
  <si>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</si>
  <si>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</si>
  <si>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</si>
  <si>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</si>
  <si>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</si>
  <si>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</si>
  <si>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</si>
  <si>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</si>
  <si>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</si>
  <si>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</si>
  <si>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</si>
  <si>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</si>
  <si>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</si>
  <si>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</si>
  <si>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</si>
  <si>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</si>
  <si>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</si>
  <si>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</si>
  <si>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</si>
  <si>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</si>
  <si>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</si>
  <si>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</si>
  <si>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</si>
  <si>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</si>
  <si>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</si>
  <si>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</si>
  <si>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</si>
  <si>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</si>
  <si>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</si>
  <si>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</si>
  <si>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</si>
  <si>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</si>
  <si>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</si>
  <si>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</si>
  <si>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</si>
  <si>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</si>
  <si>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</si>
  <si>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</si>
  <si>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</si>
  <si>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</si>
  <si>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</si>
  <si>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</si>
  <si>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</si>
  <si>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</si>
  <si>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</si>
  <si>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</si>
  <si>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</si>
  <si>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</si>
  <si>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</si>
  <si>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</si>
  <si>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</si>
  <si>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</si>
  <si>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</si>
  <si>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</si>
  <si>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</si>
  <si>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</si>
  <si>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</si>
  <si>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</si>
  <si>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</si>
  <si>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</si>
  <si>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</si>
  <si>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</si>
  <si>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</si>
  <si>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</si>
  <si>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</si>
  <si>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</si>
  <si>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</si>
  <si>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</si>
  <si>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</si>
  <si>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</si>
  <si>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</si>
  <si>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</si>
  <si>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</si>
  <si>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</si>
  <si>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</si>
  <si>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</si>
  <si>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</si>
  <si>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</si>
  <si>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</si>
  <si>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</si>
  <si>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</si>
  <si>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</si>
  <si>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</si>
  <si>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</si>
  <si>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</si>
  <si>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</si>
  <si>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</si>
  <si>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</si>
  <si>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</si>
  <si>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</si>
  <si>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</si>
  <si>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</si>
  <si>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</si>
  <si>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</si>
  <si>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</si>
  <si>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</si>
  <si>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</si>
  <si>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</si>
  <si>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</si>
  <si>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</si>
  <si>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</si>
  <si>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</si>
  <si>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</si>
  <si>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</si>
  <si>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</si>
  <si>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</si>
  <si>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</si>
  <si>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</si>
  <si>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</si>
  <si>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</si>
  <si>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</si>
  <si>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</si>
  <si>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</si>
  <si>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</si>
  <si>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</si>
  <si>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</si>
  <si>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</si>
  <si>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</si>
  <si>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</si>
  <si>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</si>
  <si>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</si>
  <si>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</si>
  <si>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</si>
  <si>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</si>
  <si>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</si>
  <si>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</si>
  <si>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</si>
  <si>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</si>
  <si>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</si>
  <si>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</si>
  <si>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</si>
  <si>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</si>
  <si>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</si>
  <si>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</si>
  <si>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</si>
  <si>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</si>
  <si>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</si>
  <si>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</si>
  <si>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</si>
  <si>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</si>
  <si>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</si>
  <si>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</si>
  <si>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</si>
  <si>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</si>
  <si>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</si>
  <si>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</si>
  <si>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</si>
  <si>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</si>
  <si>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</si>
  <si>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</si>
  <si>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</si>
  <si>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</si>
  <si>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</si>
  <si>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</si>
  <si>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</si>
  <si>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</si>
  <si>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</si>
  <si>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</si>
  <si>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</si>
  <si>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</si>
  <si>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</si>
  <si>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</si>
  <si>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</si>
  <si>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</si>
  <si>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</si>
  <si>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</si>
  <si>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</si>
  <si>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</si>
  <si>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</si>
  <si>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</si>
  <si>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</si>
  <si>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</si>
  <si>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</si>
  <si>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</si>
  <si>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</si>
  <si>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</si>
  <si>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</si>
  <si>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</si>
  <si>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</si>
  <si>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</si>
  <si>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</si>
  <si>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</si>
  <si>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</si>
  <si>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</si>
  <si>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</si>
  <si>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</si>
  <si>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</si>
  <si>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</si>
  <si>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</si>
  <si>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</si>
  <si>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</si>
  <si>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</si>
  <si>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</si>
  <si>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</si>
  <si>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</si>
  <si>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</si>
  <si>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</si>
  <si>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</si>
  <si>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</si>
  <si>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</si>
  <si>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</si>
  <si>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</si>
  <si>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</si>
  <si>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</si>
  <si>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</si>
  <si>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</si>
  <si>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</si>
  <si>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</si>
  <si>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</si>
  <si>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</si>
  <si>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</si>
  <si>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</si>
  <si>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</si>
  <si>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</si>
  <si>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</si>
  <si>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</si>
  <si>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</si>
  <si>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</si>
  <si>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</si>
  <si>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</si>
  <si>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</si>
  <si>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</si>
  <si>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</si>
  <si>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</si>
  <si>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</si>
  <si>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</si>
  <si>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</si>
  <si>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</si>
  <si>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</si>
  <si>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</si>
  <si>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</si>
  <si>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</si>
  <si>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</si>
  <si>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</si>
  <si>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</si>
  <si>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</si>
  <si>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</si>
  <si>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</si>
  <si>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</si>
  <si>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</si>
  <si>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</si>
  <si>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</si>
  <si>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</si>
  <si>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</si>
  <si>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</si>
  <si>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</si>
  <si>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</si>
  <si>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</si>
  <si>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</si>
  <si>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</si>
  <si>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</si>
  <si>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</si>
  <si>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</si>
  <si>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</si>
  <si>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</si>
  <si>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</si>
  <si>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</si>
  <si>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</si>
  <si>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</si>
  <si>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</si>
  <si>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</si>
  <si>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</si>
  <si>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</si>
  <si>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</si>
  <si>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</si>
  <si>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</si>
  <si>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</si>
  <si>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</si>
  <si>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</si>
  <si>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</si>
  <si>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</si>
  <si>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</si>
  <si>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</si>
  <si>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</si>
  <si>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</si>
  <si>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</si>
  <si>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</si>
  <si>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</si>
  <si>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</si>
  <si>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</si>
  <si>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</si>
  <si>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</si>
  <si>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</si>
  <si>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</si>
  <si>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</si>
  <si>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</si>
  <si>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</si>
  <si>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</si>
  <si>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</si>
  <si>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</si>
  <si>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</si>
  <si>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</si>
  <si>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</si>
  <si>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</si>
  <si>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</si>
  <si>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</si>
  <si>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</si>
  <si>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</si>
  <si>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</si>
  <si>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</si>
  <si>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</si>
  <si>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</si>
  <si>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</si>
  <si>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</si>
  <si>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</si>
  <si>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</si>
  <si>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</si>
  <si>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</si>
  <si>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</si>
  <si>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</si>
  <si>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</si>
  <si>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</si>
  <si>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</si>
  <si>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</si>
  <si>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</si>
  <si>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</si>
  <si>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</si>
  <si>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</si>
  <si>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</si>
  <si>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</si>
  <si>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</si>
  <si>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</si>
  <si>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</si>
  <si>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</si>
  <si>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</si>
  <si>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</si>
  <si>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</si>
  <si>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</si>
  <si>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</si>
  <si>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</si>
  <si>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</si>
  <si>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</si>
  <si>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</si>
  <si>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</si>
  <si>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</si>
  <si>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</si>
  <si>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</si>
  <si>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</si>
  <si>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</si>
  <si>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</si>
  <si>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</si>
  <si>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</si>
  <si>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</si>
  <si>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</si>
  <si>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</si>
  <si>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</si>
  <si>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</si>
  <si>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</si>
  <si>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</si>
  <si>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</si>
  <si>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</si>
  <si>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</si>
  <si>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</si>
  <si>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</si>
  <si>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</si>
  <si>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</si>
  <si>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</si>
  <si>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</si>
  <si>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</si>
  <si>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</si>
  <si>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</si>
  <si>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</si>
  <si>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</si>
  <si>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</si>
  <si>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</si>
  <si>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</si>
  <si>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</si>
  <si>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</si>
  <si>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</si>
  <si>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</si>
  <si>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</si>
  <si>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</si>
  <si>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</si>
  <si>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</si>
  <si>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</si>
  <si>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</si>
  <si>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</si>
  <si>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</si>
  <si>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</si>
  <si>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</si>
  <si>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</si>
  <si>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</si>
  <si>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</si>
  <si>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</si>
  <si>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</si>
  <si>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</si>
  <si>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</si>
  <si>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</si>
  <si>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</si>
  <si>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</si>
  <si>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</si>
  <si>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</si>
  <si>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</si>
  <si>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</si>
  <si>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</si>
  <si>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</si>
  <si>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</si>
  <si>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</si>
  <si>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</si>
  <si>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</si>
  <si>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</si>
  <si>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</si>
  <si>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</si>
  <si>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</si>
  <si>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</si>
  <si>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</si>
  <si>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</si>
  <si>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</si>
  <si>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</si>
  <si>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</si>
  <si>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</si>
  <si>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</si>
  <si>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</si>
  <si>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</si>
  <si>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</si>
  <si>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</si>
  <si>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</si>
  <si>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</si>
  <si>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</si>
  <si>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</si>
  <si>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</si>
  <si>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</si>
  <si>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</si>
  <si>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</si>
  <si>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</si>
  <si>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</si>
  <si>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</si>
  <si>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</si>
  <si>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</si>
  <si>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</si>
  <si>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</si>
  <si>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</si>
  <si>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</si>
  <si>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</si>
  <si>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</si>
  <si>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</si>
  <si>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</si>
  <si>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</si>
  <si>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</si>
  <si>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</si>
  <si>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</si>
  <si>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</si>
  <si>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</si>
  <si>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</si>
  <si>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</si>
  <si>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</si>
  <si>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</si>
  <si>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</si>
  <si>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</si>
  <si>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</si>
  <si>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</si>
  <si>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</si>
  <si>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</si>
  <si>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</si>
  <si>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</si>
  <si>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</si>
  <si>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</si>
  <si>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</si>
  <si>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</si>
  <si>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</si>
  <si>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</si>
  <si>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</si>
  <si>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</si>
  <si>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</si>
  <si>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</si>
  <si>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</si>
  <si>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</si>
  <si>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</si>
  <si>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</si>
  <si>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</si>
  <si>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</si>
  <si>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</si>
  <si>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</si>
  <si>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</si>
  <si>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</si>
  <si>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</si>
  <si>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</si>
  <si>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</si>
  <si>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</si>
  <si>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</si>
  <si>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</si>
  <si>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</si>
  <si>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</si>
  <si>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</si>
  <si>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</si>
  <si>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</si>
  <si>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</si>
  <si>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</si>
  <si>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</si>
  <si>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</si>
  <si>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</si>
  <si>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</si>
  <si>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</si>
  <si>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</si>
  <si>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</si>
  <si>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</si>
  <si>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</si>
  <si>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</si>
  <si>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</si>
  <si>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</si>
  <si>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</si>
  <si>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</si>
  <si>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</si>
  <si>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</si>
  <si>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</si>
  <si>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</si>
  <si>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</si>
  <si>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</si>
  <si>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</si>
  <si>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</si>
  <si>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</si>
  <si>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</si>
  <si>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</si>
  <si>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</si>
  <si>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</si>
  <si>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</si>
  <si>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</si>
  <si>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</si>
  <si>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</si>
  <si>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</si>
  <si>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</si>
  <si>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</si>
  <si>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</si>
  <si>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</si>
  <si>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</si>
  <si>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</si>
  <si>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</si>
  <si>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</si>
  <si>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</si>
  <si>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</si>
  <si>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</si>
  <si>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</si>
  <si>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</si>
  <si>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</si>
  <si>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</si>
  <si>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</si>
  <si>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</si>
  <si>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</si>
  <si>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</si>
  <si>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</si>
  <si>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</si>
  <si>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</si>
  <si>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</si>
  <si>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</si>
  <si>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</si>
  <si>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</si>
  <si>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</si>
  <si>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</si>
  <si>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</si>
  <si>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</si>
  <si>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</si>
  <si>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</si>
  <si>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</si>
  <si>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</si>
  <si>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</si>
  <si>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</si>
  <si>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</si>
  <si>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</si>
  <si>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</si>
  <si>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</si>
  <si>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</si>
  <si>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</si>
  <si>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</si>
  <si>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</si>
  <si>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</si>
  <si>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</si>
  <si>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</si>
  <si>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</si>
  <si>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</si>
  <si>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</si>
  <si>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</si>
  <si>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</si>
  <si>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</si>
  <si>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</si>
  <si>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</si>
  <si>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</si>
  <si>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</si>
  <si>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</si>
  <si>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</si>
  <si>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</si>
  <si>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</si>
  <si>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</si>
  <si>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</si>
  <si>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</si>
  <si>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</si>
  <si>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</si>
  <si>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</si>
  <si>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</si>
  <si>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</si>
  <si>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</si>
  <si>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</si>
  <si>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</si>
  <si>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</si>
  <si>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</si>
  <si>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</si>
  <si>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</si>
  <si>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</si>
  <si>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</si>
  <si>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</si>
  <si>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</si>
  <si>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</si>
  <si>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</si>
  <si>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</si>
  <si>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</si>
  <si>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</si>
  <si>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</si>
  <si>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</si>
  <si>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</si>
  <si>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</si>
  <si>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</si>
  <si>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</si>
  <si>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</si>
  <si>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</si>
  <si>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</si>
  <si>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</si>
  <si>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</si>
  <si>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</si>
  <si>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</si>
  <si>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</si>
  <si>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</si>
  <si>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</si>
  <si>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</si>
  <si>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</si>
  <si>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</si>
  <si>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</si>
  <si>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</si>
  <si>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</si>
  <si>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</si>
  <si>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</si>
  <si>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</si>
  <si>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</si>
  <si>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</si>
  <si>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</si>
  <si>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</si>
  <si>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</si>
  <si>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</si>
  <si>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</si>
  <si>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</si>
  <si>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</si>
  <si>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</si>
  <si>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</si>
  <si>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</si>
  <si>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</si>
  <si>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</si>
  <si>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</si>
  <si>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</si>
  <si>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</si>
  <si>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</si>
  <si>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</si>
  <si>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</si>
  <si>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</si>
  <si>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</si>
  <si>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</si>
  <si>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</si>
  <si>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</si>
  <si>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</si>
  <si>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</si>
  <si>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</si>
  <si>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</si>
  <si>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</si>
  <si>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</si>
  <si>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</si>
  <si>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</si>
  <si>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</si>
  <si>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</si>
  <si>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</si>
  <si>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</si>
  <si>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</si>
  <si>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</si>
  <si>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</si>
  <si>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</si>
  <si>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</si>
  <si>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</si>
  <si>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</si>
  <si>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</si>
  <si>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</si>
  <si>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</si>
  <si>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</si>
  <si>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</si>
  <si>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</si>
  <si>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</si>
  <si>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</si>
  <si>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</si>
  <si>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</si>
  <si>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</si>
  <si>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</si>
  <si>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</si>
  <si>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</si>
  <si>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</si>
  <si>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</si>
  <si>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</si>
  <si>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</si>
  <si>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</si>
  <si>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</si>
  <si>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</si>
  <si>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</si>
  <si>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</si>
  <si>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</si>
  <si>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</si>
  <si>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</si>
  <si>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</si>
  <si>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</si>
  <si>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</si>
  <si>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</si>
  <si>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</si>
  <si>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</si>
  <si>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</si>
  <si>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</si>
  <si>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</si>
  <si>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</si>
  <si>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</si>
  <si>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</si>
  <si>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</si>
  <si>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</si>
  <si>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</si>
  <si>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</si>
  <si>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</si>
  <si>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</si>
  <si>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</si>
  <si>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</si>
  <si>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</si>
  <si>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</si>
  <si>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</si>
  <si>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</si>
  <si>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</si>
  <si>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</si>
  <si>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</si>
  <si>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</si>
  <si>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</si>
  <si>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</si>
  <si>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</si>
  <si>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</si>
  <si>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</si>
  <si>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</si>
  <si>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</si>
  <si>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</si>
  <si>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</si>
  <si>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</si>
  <si>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</si>
  <si>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</si>
  <si>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</si>
  <si>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</si>
  <si>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</si>
  <si>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</si>
  <si>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</si>
  <si>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</si>
  <si>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</si>
  <si>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</si>
  <si>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</si>
  <si>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</si>
  <si>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</si>
  <si>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</si>
  <si>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</si>
  <si>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</si>
  <si>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</si>
  <si>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</si>
  <si>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</si>
  <si>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</si>
  <si>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</si>
  <si>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</si>
  <si>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</si>
  <si>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</si>
  <si>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</si>
  <si>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</si>
  <si>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</si>
  <si>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</si>
  <si>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</si>
  <si>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</si>
  <si>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</si>
  <si>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</si>
  <si>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</si>
  <si>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</si>
  <si>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</si>
  <si>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</si>
  <si>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</si>
  <si>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</si>
  <si>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</si>
  <si>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</si>
  <si>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</si>
  <si>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</si>
  <si>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</si>
  <si>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</si>
  <si>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</si>
  <si>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</si>
  <si>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</si>
  <si>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</si>
  <si>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</si>
  <si>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</si>
  <si>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</si>
  <si>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</si>
  <si>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</si>
  <si>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</si>
  <si>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</si>
  <si>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</si>
  <si>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</si>
  <si>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</si>
  <si>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</si>
  <si>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</si>
  <si>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</si>
  <si>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</si>
  <si>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</si>
  <si>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</si>
  <si>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</si>
  <si>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</si>
  <si>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</si>
  <si>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</si>
  <si>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</si>
  <si>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</si>
  <si>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</si>
  <si>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</si>
  <si>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</si>
  <si>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</si>
  <si>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</si>
  <si>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</si>
  <si>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</si>
  <si>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</si>
  <si>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</si>
  <si>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</si>
  <si>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</si>
  <si>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</si>
  <si>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</si>
  <si>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</si>
  <si>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</si>
  <si>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</si>
  <si>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</si>
  <si>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</si>
  <si>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</si>
  <si>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</si>
  <si>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</si>
  <si>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</si>
  <si>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</si>
  <si>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</si>
  <si>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</si>
  <si>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</si>
  <si>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</si>
  <si>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</si>
  <si>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</si>
  <si>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</si>
  <si>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</si>
  <si>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</si>
  <si>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</si>
  <si>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</si>
  <si>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</si>
  <si>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</si>
  <si>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</si>
  <si>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</si>
  <si>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</si>
  <si>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</si>
  <si>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</si>
  <si>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</si>
  <si>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</si>
  <si>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</si>
  <si>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</si>
  <si>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</si>
  <si>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</si>
  <si>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</si>
  <si>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</si>
  <si>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</si>
  <si>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</si>
  <si>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</si>
  <si>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</si>
  <si>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</si>
  <si>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</si>
  <si>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</si>
  <si>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</si>
  <si>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</si>
  <si>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</si>
  <si>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</si>
  <si>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</si>
  <si>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</si>
  <si>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</si>
  <si>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</si>
  <si>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</si>
  <si>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</si>
  <si>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</si>
  <si>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</si>
  <si>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</si>
  <si>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</si>
  <si>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</si>
  <si>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</si>
  <si>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</si>
  <si>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</si>
  <si>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</si>
  <si>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</si>
  <si>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</si>
  <si>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</si>
  <si>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</si>
  <si>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</si>
  <si>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</si>
  <si>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</si>
  <si>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</si>
  <si>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</si>
  <si>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</si>
  <si>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</si>
  <si>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</si>
  <si>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</si>
  <si>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</si>
  <si>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</si>
  <si>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</si>
  <si>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</si>
  <si>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</si>
  <si>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</si>
  <si>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</si>
  <si>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</si>
  <si>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</si>
  <si>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</si>
  <si>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</si>
  <si>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</si>
  <si>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</si>
  <si>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</si>
  <si>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</si>
  <si>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</si>
  <si>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</si>
  <si>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</si>
  <si>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</si>
  <si>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</si>
  <si>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</si>
  <si>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</si>
  <si>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</si>
  <si>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</si>
  <si>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</si>
  <si>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</si>
  <si>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</si>
  <si>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</si>
  <si>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</si>
  <si>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</si>
  <si>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</si>
  <si>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</si>
  <si>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</si>
  <si>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</si>
  <si>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</si>
  <si>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</si>
  <si>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</si>
  <si>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</si>
  <si>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</si>
  <si>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</si>
  <si>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</si>
  <si>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</si>
  <si>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</si>
  <si>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</si>
  <si>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</si>
  <si>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</si>
  <si>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</si>
  <si>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</si>
  <si>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</si>
  <si>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</si>
  <si>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</si>
  <si>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</si>
  <si>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</si>
  <si>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</si>
  <si>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</si>
  <si>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</si>
  <si>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</si>
  <si>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</si>
  <si>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</si>
  <si>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</si>
  <si>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</si>
  <si>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</si>
  <si>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</si>
  <si>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</si>
  <si>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</si>
  <si>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</si>
  <si>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</si>
  <si>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</si>
  <si>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</si>
  <si>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</si>
  <si>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</si>
  <si>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</si>
  <si>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</si>
  <si>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</si>
  <si>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</si>
  <si>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</si>
  <si>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</si>
  <si>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</si>
  <si>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</si>
  <si>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</si>
  <si>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</si>
  <si>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</si>
  <si>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</si>
  <si>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</si>
  <si>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</si>
  <si>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</si>
  <si>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</si>
  <si>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</si>
  <si>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</si>
  <si>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</si>
  <si>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</si>
  <si>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</si>
  <si>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</si>
  <si>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</si>
  <si>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</si>
  <si>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</si>
  <si>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</si>
  <si>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</si>
  <si>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</si>
  <si>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</si>
  <si>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</si>
  <si>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</si>
  <si>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</si>
  <si>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</si>
  <si>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</si>
  <si>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</si>
  <si>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</si>
  <si>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</si>
  <si>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</si>
  <si>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</si>
  <si>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</si>
  <si>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</si>
  <si>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</si>
  <si>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</si>
  <si>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</si>
  <si>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</si>
  <si>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</si>
  <si>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</si>
  <si>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</si>
  <si>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</si>
  <si>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</si>
  <si>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</si>
  <si>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</si>
  <si>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</si>
  <si>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</si>
  <si>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</si>
  <si>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</si>
  <si>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</si>
  <si>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</si>
  <si>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</si>
  <si>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</si>
  <si>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</si>
  <si>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</si>
  <si>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</si>
  <si>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</si>
  <si>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</si>
  <si>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</si>
  <si>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</si>
  <si>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</si>
  <si>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</si>
  <si>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</si>
  <si>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</si>
  <si>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</si>
  <si>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</si>
  <si>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</si>
  <si>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</si>
  <si>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</si>
  <si>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</si>
  <si>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</si>
  <si>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</si>
  <si>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</si>
  <si>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</si>
  <si>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</si>
  <si>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</si>
  <si>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</si>
  <si>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</si>
  <si>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</si>
  <si>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</si>
  <si>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</si>
  <si>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</si>
  <si>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</si>
  <si>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</si>
  <si>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</si>
  <si>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</si>
  <si>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</si>
  <si>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</si>
  <si>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</si>
  <si>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</si>
  <si>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</si>
  <si>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</si>
  <si>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</si>
  <si>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</si>
  <si>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</si>
  <si>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</si>
  <si>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</si>
  <si>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</si>
  <si>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</si>
  <si>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</si>
  <si>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</si>
  <si>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</si>
  <si>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</si>
  <si>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</si>
  <si>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</si>
  <si>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</si>
  <si>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</si>
  <si>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</si>
  <si>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</si>
  <si>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</si>
  <si>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</si>
  <si>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</si>
  <si>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</si>
  <si>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</si>
  <si>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</si>
  <si>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</si>
  <si>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</si>
  <si>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</si>
  <si>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</si>
  <si>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</si>
  <si>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</si>
  <si>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</si>
  <si>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</si>
  <si>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</si>
  <si>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</si>
  <si>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</si>
  <si>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</si>
  <si>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</si>
  <si>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</si>
  <si>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</si>
  <si>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</si>
  <si>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</si>
  <si>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</si>
  <si>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</si>
  <si>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</si>
  <si>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</si>
  <si>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</si>
  <si>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</si>
  <si>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</si>
  <si>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</si>
  <si>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</si>
  <si>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</si>
  <si>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</si>
  <si>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</si>
  <si>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</si>
  <si>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</si>
  <si>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</si>
  <si>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</si>
  <si>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</si>
  <si>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</si>
  <si>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</si>
  <si>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</si>
  <si>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</si>
  <si>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</si>
  <si>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</si>
  <si>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</si>
  <si>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</si>
  <si>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</si>
  <si>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</si>
  <si>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</si>
  <si>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</si>
  <si>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</si>
  <si>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</si>
  <si>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</si>
  <si>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</si>
  <si>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</si>
  <si>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</si>
  <si>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</si>
  <si>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</si>
  <si>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</si>
  <si>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</si>
  <si>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</si>
  <si>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</si>
  <si>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</si>
  <si>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</si>
  <si>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</si>
  <si>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</si>
  <si>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</si>
  <si>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</si>
  <si>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</si>
  <si>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</si>
  <si>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</si>
  <si>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</si>
  <si>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</si>
  <si>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</si>
  <si>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</si>
  <si>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</si>
  <si>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</si>
  <si>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</si>
  <si>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</si>
  <si>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</si>
  <si>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</si>
  <si>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</si>
  <si>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</si>
  <si>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</si>
  <si>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</si>
  <si>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</si>
  <si>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</si>
  <si>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</si>
  <si>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</si>
  <si>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</si>
  <si>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</si>
  <si>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</si>
  <si>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</si>
  <si>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</si>
  <si>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</si>
  <si>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</si>
  <si>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</si>
  <si>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</si>
  <si>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</si>
  <si>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</si>
  <si>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</si>
  <si>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</si>
  <si>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</si>
  <si>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</si>
  <si>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</si>
  <si>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</si>
  <si>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</si>
  <si>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</si>
  <si>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</si>
  <si>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</si>
  <si>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</si>
  <si>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</si>
  <si>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</si>
  <si>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</si>
  <si>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</si>
  <si>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</si>
  <si>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</si>
  <si>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</si>
  <si>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</si>
  <si>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</si>
  <si>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</si>
  <si>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</si>
  <si>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</si>
  <si>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</si>
  <si>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</si>
  <si>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</si>
  <si>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</si>
  <si>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</si>
  <si>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</si>
  <si>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</si>
  <si>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</si>
  <si>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</si>
  <si>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</si>
  <si>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</si>
  <si>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</si>
  <si>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</si>
  <si>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</si>
  <si>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</si>
  <si>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</si>
  <si>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</si>
  <si>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</si>
  <si>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</si>
  <si>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</si>
  <si>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</si>
  <si>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</si>
  <si>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</si>
  <si>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</si>
  <si>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</si>
  <si>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</si>
  <si>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</si>
  <si>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</si>
  <si>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</si>
  <si>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</si>
  <si>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</si>
  <si>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</si>
  <si>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</si>
  <si>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</si>
  <si>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</si>
  <si>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</si>
  <si>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</si>
  <si>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</si>
  <si>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</si>
  <si>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</si>
  <si>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</si>
  <si>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</si>
  <si>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</si>
  <si>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</si>
  <si>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</si>
  <si>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</si>
  <si>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</si>
  <si>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</si>
  <si>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</si>
  <si>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</si>
  <si>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</si>
  <si>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</si>
  <si>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</si>
  <si>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</si>
  <si>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</si>
  <si>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</si>
  <si>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</si>
  <si>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</si>
  <si>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</si>
  <si>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</si>
  <si>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</si>
  <si>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</si>
  <si>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</si>
  <si>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</si>
  <si>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</si>
  <si>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</si>
  <si>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</si>
  <si>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</si>
  <si>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</si>
  <si>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</si>
  <si>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</si>
  <si>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</si>
  <si>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</si>
  <si>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</si>
  <si>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</si>
  <si>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</si>
  <si>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</si>
  <si>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</si>
  <si>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</si>
  <si>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</si>
  <si>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</si>
  <si>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</si>
  <si>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</si>
  <si>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</si>
  <si>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</si>
  <si>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</si>
  <si>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</si>
  <si>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</si>
  <si>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</si>
  <si>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</si>
  <si>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</si>
  <si>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</si>
  <si>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</si>
  <si>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</si>
  <si>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</si>
  <si>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</si>
  <si>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</si>
  <si>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</si>
  <si>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</si>
  <si>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</si>
  <si>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</si>
  <si>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</si>
  <si>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</si>
  <si>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</si>
  <si>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</si>
  <si>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</si>
  <si>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</si>
  <si>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</si>
  <si>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</si>
  <si>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</si>
  <si>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</si>
  <si>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</si>
  <si>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</si>
  <si>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</si>
  <si>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</si>
  <si>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</si>
  <si>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</si>
  <si>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</si>
  <si>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</si>
  <si>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</si>
  <si>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</si>
  <si>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</si>
  <si>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</si>
  <si>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</si>
  <si>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</si>
  <si>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</si>
  <si>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</si>
  <si>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</si>
  <si>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</si>
  <si>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</si>
  <si>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</si>
  <si>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</si>
  <si>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</si>
  <si>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</si>
  <si>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</si>
  <si>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</si>
  <si>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</si>
  <si>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</si>
  <si>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</si>
  <si>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</si>
  <si>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</si>
  <si>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</si>
  <si>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</si>
  <si>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</si>
  <si>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</si>
  <si>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</si>
  <si>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</si>
  <si>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</si>
  <si>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</si>
  <si>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</si>
  <si>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</si>
  <si>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</si>
  <si>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</si>
  <si>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</si>
  <si>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</si>
  <si>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</si>
  <si>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</si>
  <si>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</si>
  <si>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</si>
  <si>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</si>
  <si>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</si>
  <si>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</si>
  <si>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</si>
  <si>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</si>
  <si>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</si>
  <si>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</si>
  <si>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</si>
  <si>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</si>
  <si>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</si>
  <si>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</si>
  <si>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</si>
  <si>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</si>
  <si>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</si>
  <si>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</si>
  <si>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</si>
  <si>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</si>
  <si>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</si>
  <si>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</si>
  <si>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</si>
  <si>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</si>
  <si>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</si>
  <si>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</si>
  <si>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</si>
  <si>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</si>
  <si>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</si>
  <si>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</si>
  <si>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</si>
  <si>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</si>
  <si>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</si>
  <si>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</si>
  <si>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</si>
  <si>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</si>
  <si>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</si>
  <si>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</si>
  <si>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</si>
  <si>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</si>
  <si>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</si>
  <si>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</si>
  <si>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</si>
  <si>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</si>
  <si>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</si>
  <si>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</si>
  <si>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</si>
  <si>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</si>
  <si>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</si>
  <si>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</si>
  <si>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</si>
  <si>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</si>
  <si>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</si>
  <si>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</si>
  <si>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</si>
  <si>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</si>
  <si>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</si>
  <si>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</si>
  <si>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</si>
  <si>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</si>
  <si>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</si>
  <si>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</si>
  <si>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</si>
  <si>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</si>
  <si>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</si>
  <si>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</si>
  <si>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</si>
  <si>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</si>
  <si>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</si>
  <si>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</si>
  <si>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</si>
  <si>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</si>
  <si>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</si>
  <si>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</si>
  <si>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</si>
  <si>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</si>
  <si>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</si>
  <si>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</si>
  <si>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</si>
  <si>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</si>
  <si>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</si>
  <si>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</si>
  <si>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</si>
  <si>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</si>
  <si>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</si>
  <si>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</si>
  <si>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</si>
  <si>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</si>
  <si>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</si>
  <si>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</si>
  <si>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</si>
  <si>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</si>
  <si>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</si>
  <si>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</si>
  <si>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</si>
  <si>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</si>
  <si>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</si>
  <si>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</si>
  <si>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</si>
  <si>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</si>
  <si>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</si>
  <si>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</si>
  <si>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</si>
  <si>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</si>
  <si>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</si>
  <si>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</si>
  <si>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</si>
  <si>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</si>
  <si>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</si>
  <si>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</si>
  <si>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</si>
  <si>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</si>
  <si>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</si>
  <si>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</si>
  <si>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</si>
  <si>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</si>
  <si>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</si>
  <si>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</si>
  <si>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</si>
  <si>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</si>
  <si>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</si>
  <si>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</si>
  <si>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</si>
  <si>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</si>
  <si>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</si>
  <si>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</si>
  <si>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</si>
  <si>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</si>
  <si>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</si>
  <si>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</si>
  <si>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</si>
  <si>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</si>
  <si>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</si>
  <si>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</si>
  <si>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</si>
  <si>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</si>
  <si>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</si>
  <si>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</si>
  <si>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</si>
  <si>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</si>
  <si>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</si>
  <si>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</si>
  <si>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</si>
  <si>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</si>
  <si>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</si>
  <si>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</si>
  <si>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</si>
  <si>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</si>
  <si>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</si>
  <si>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</si>
  <si>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</si>
  <si>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</si>
  <si>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</si>
  <si>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</si>
  <si>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</si>
  <si>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</si>
  <si>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</si>
  <si>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</si>
  <si>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</si>
  <si>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</si>
  <si>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</si>
  <si>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</si>
  <si>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</si>
  <si>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</si>
  <si>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</si>
  <si>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</si>
  <si>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</si>
  <si>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</si>
  <si>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</si>
  <si>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</si>
  <si>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</si>
  <si>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</si>
  <si>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</si>
  <si>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</si>
  <si>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</si>
  <si>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</si>
  <si>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</si>
  <si>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</si>
  <si>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</si>
  <si>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</si>
  <si>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</si>
  <si>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</si>
  <si>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</si>
  <si>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</si>
  <si>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</si>
  <si>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</si>
  <si>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</si>
  <si>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</si>
  <si>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</si>
  <si>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</si>
  <si>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</si>
  <si>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</si>
  <si>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</si>
  <si>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</si>
  <si>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</si>
  <si>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</si>
  <si>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</si>
  <si>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</si>
  <si>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</si>
  <si>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</si>
  <si>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</si>
  <si>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</si>
  <si>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</si>
  <si>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</si>
  <si>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</si>
  <si>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</si>
  <si>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</si>
  <si>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</si>
  <si>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</si>
  <si>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</si>
  <si>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</si>
  <si>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</si>
  <si>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</si>
  <si>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</si>
  <si>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</si>
  <si>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</si>
  <si>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</si>
  <si>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</si>
  <si>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</si>
  <si>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</si>
  <si>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</si>
  <si>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</si>
  <si>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</si>
  <si>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</si>
  <si>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</si>
  <si>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</si>
  <si>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</si>
  <si>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</si>
  <si>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</si>
  <si>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</si>
  <si>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</si>
  <si>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</si>
  <si>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</si>
  <si>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</si>
  <si>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</si>
  <si>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</si>
  <si>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</si>
  <si>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</si>
  <si>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</si>
  <si>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</si>
  <si>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</si>
  <si>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</si>
  <si>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</si>
  <si>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</si>
  <si>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</si>
  <si>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</si>
  <si>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</si>
  <si>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</si>
  <si>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</si>
  <si>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</si>
  <si>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</si>
  <si>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</si>
  <si>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</si>
  <si>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</si>
  <si>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</si>
  <si>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</si>
  <si>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</si>
  <si>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</si>
  <si>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</si>
  <si>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</si>
  <si>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</si>
  <si>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</si>
  <si>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</si>
  <si>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</si>
  <si>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</si>
  <si>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</si>
  <si>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</si>
  <si>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</si>
  <si>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</si>
  <si>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</si>
  <si>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</si>
  <si>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</si>
  <si>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</si>
  <si>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</si>
  <si>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</si>
  <si>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</si>
  <si>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</si>
  <si>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</si>
  <si>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</si>
  <si>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</si>
  <si>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</si>
  <si>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</si>
  <si>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</si>
  <si>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</si>
  <si>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</si>
  <si>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</si>
  <si>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</si>
  <si>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</si>
  <si>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</si>
  <si>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</si>
  <si>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</si>
  <si>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</si>
  <si>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</si>
  <si>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</si>
  <si>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</si>
  <si>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</si>
  <si>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</si>
  <si>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</si>
  <si>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</si>
  <si>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</si>
  <si>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</si>
  <si>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</si>
  <si>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</si>
  <si>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</si>
  <si>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</si>
  <si>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</si>
  <si>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</si>
  <si>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</si>
  <si>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</si>
  <si>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</si>
  <si>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</si>
  <si>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</si>
  <si>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</si>
  <si>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</si>
  <si>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</si>
  <si>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</si>
  <si>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</si>
  <si>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</si>
  <si>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</si>
  <si>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</si>
  <si>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</si>
  <si>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</si>
  <si>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</si>
  <si>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</si>
  <si>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</si>
  <si>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</si>
  <si>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</si>
  <si>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</si>
  <si>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</si>
  <si>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</si>
  <si>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</si>
  <si>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</si>
  <si>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</si>
  <si>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</si>
  <si>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</si>
  <si>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</si>
  <si>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</si>
  <si>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</si>
  <si>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</si>
  <si>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</si>
  <si>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</si>
  <si>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</si>
  <si>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</si>
  <si>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</si>
  <si>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</si>
  <si>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</si>
  <si>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</si>
  <si>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</si>
  <si>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</si>
  <si>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</si>
  <si>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</si>
  <si>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</si>
  <si>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</si>
  <si>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</si>
  <si>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</si>
  <si>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</si>
  <si>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</si>
  <si>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</si>
  <si>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</si>
  <si>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</si>
  <si>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</si>
  <si>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</si>
  <si>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</si>
  <si>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</si>
  <si>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</si>
  <si>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</si>
  <si>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</si>
  <si>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</si>
  <si>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</si>
  <si>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</si>
  <si>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</si>
  <si>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</si>
  <si>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</si>
  <si>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</si>
  <si>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</si>
  <si>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</si>
  <si>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</si>
  <si>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</si>
  <si>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</si>
  <si>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</si>
  <si>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</si>
  <si>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</si>
  <si>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</si>
  <si>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</si>
  <si>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</si>
  <si>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</si>
  <si>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</si>
  <si>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</si>
  <si>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</si>
  <si>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</si>
  <si>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</si>
  <si>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</si>
  <si>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</si>
  <si>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</si>
  <si>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</si>
  <si>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</si>
  <si>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</si>
  <si>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</si>
  <si>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</si>
  <si>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</si>
  <si>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</si>
  <si>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</si>
  <si>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</si>
  <si>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</si>
  <si>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</si>
  <si>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</si>
  <si>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</si>
  <si>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</si>
  <si>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</si>
  <si>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</si>
  <si>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</si>
  <si>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</si>
  <si>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</si>
  <si>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</si>
  <si>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</si>
  <si>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</si>
  <si>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</si>
  <si>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</si>
  <si>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</si>
  <si>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</si>
  <si>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</si>
  <si>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</si>
  <si>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</si>
  <si>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</si>
  <si>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</si>
  <si>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</si>
  <si>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</si>
  <si>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</si>
  <si>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</si>
  <si>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</si>
  <si>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</si>
  <si>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</si>
  <si>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</si>
  <si>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</si>
  <si>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</si>
  <si>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</si>
  <si>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</si>
  <si>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</si>
  <si>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</si>
  <si>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</si>
  <si>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</si>
  <si>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</si>
  <si>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</si>
  <si>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</si>
  <si>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</si>
  <si>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</si>
  <si>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</si>
  <si>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</si>
  <si>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</si>
  <si>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</si>
  <si>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</si>
  <si>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</si>
  <si>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</si>
  <si>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</si>
  <si>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</si>
  <si>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</si>
  <si>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</si>
  <si>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</si>
  <si>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</si>
  <si>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</si>
  <si>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</si>
  <si>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</si>
  <si>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</si>
  <si>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</si>
  <si>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</si>
  <si>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</si>
  <si>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</si>
  <si>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</si>
  <si>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</si>
  <si>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</si>
  <si>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</si>
  <si>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</si>
  <si>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</si>
  <si>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</si>
  <si>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</si>
  <si>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</si>
  <si>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</si>
  <si>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</si>
  <si>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</si>
  <si>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</si>
  <si>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</si>
  <si>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</si>
  <si>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</si>
  <si>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</si>
  <si>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</si>
  <si>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</si>
  <si>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</si>
  <si>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</si>
  <si>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</si>
  <si>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</si>
  <si>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</si>
  <si>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</si>
  <si>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</si>
  <si>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</si>
  <si>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</si>
  <si>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</si>
  <si>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</si>
  <si>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</si>
  <si>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</si>
  <si>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</si>
  <si>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</si>
  <si>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</si>
  <si>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</si>
  <si>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</si>
  <si>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</si>
  <si>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</si>
  <si>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</si>
  <si>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</si>
  <si>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</si>
  <si>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</si>
  <si>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</si>
  <si>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</si>
  <si>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</si>
  <si>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</si>
  <si>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</si>
  <si>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</si>
  <si>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</si>
  <si>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</si>
  <si>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</si>
  <si>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</si>
  <si>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</si>
  <si>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</si>
  <si>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</si>
  <si>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</si>
  <si>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</si>
  <si>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</si>
  <si>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</si>
  <si>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</si>
  <si>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</si>
  <si>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</si>
  <si>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</si>
  <si>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</si>
  <si>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</si>
  <si>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</si>
  <si>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</si>
  <si>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</si>
  <si>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</si>
  <si>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</si>
  <si>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</si>
  <si>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</si>
  <si>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</si>
  <si>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</si>
  <si>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</si>
  <si>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</si>
  <si>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</si>
  <si>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</si>
  <si>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</si>
  <si>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</si>
  <si>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</si>
  <si>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</si>
  <si>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</si>
  <si>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</si>
  <si>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</si>
  <si>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</si>
  <si>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</si>
  <si>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</si>
  <si>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</si>
  <si>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</si>
  <si>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</si>
  <si>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</si>
  <si>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</si>
  <si>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</si>
  <si>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</si>
  <si>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</si>
  <si>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</si>
  <si>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</si>
  <si>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</si>
  <si>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</si>
  <si>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</si>
  <si>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</si>
  <si>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</si>
  <si>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</si>
  <si>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</si>
  <si>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</si>
  <si>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</si>
  <si>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</si>
  <si>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</si>
  <si>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</si>
  <si>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</si>
  <si>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</si>
  <si>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</si>
  <si>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</si>
  <si>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</si>
  <si>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</si>
  <si>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</si>
  <si>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</si>
  <si>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</si>
  <si>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</si>
  <si>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</si>
  <si>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</si>
  <si>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</si>
  <si>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</si>
  <si>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</si>
  <si>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</si>
  <si>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</si>
  <si>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</si>
  <si>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</si>
  <si>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</si>
  <si>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</si>
  <si>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</si>
  <si>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</si>
  <si>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</si>
  <si>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</si>
  <si>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</si>
  <si>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</si>
  <si>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</si>
  <si>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</si>
  <si>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</si>
  <si>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</si>
  <si>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</si>
  <si>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</si>
  <si>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</si>
  <si>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</si>
  <si>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</si>
  <si>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</si>
  <si>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</si>
  <si>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</si>
  <si>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</si>
  <si>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</si>
  <si>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</si>
  <si>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</si>
  <si>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</si>
  <si>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</si>
  <si>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</si>
  <si>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</si>
  <si>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</si>
  <si>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</si>
  <si>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</si>
  <si>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</si>
  <si>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</si>
  <si>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</si>
  <si>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</si>
  <si>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</si>
  <si>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</si>
  <si>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</si>
  <si>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</si>
  <si>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</si>
  <si>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</si>
  <si>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</si>
  <si>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</si>
  <si>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</si>
  <si>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</si>
  <si>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</si>
  <si>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</si>
  <si>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</si>
  <si>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</si>
  <si>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</si>
  <si>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</si>
  <si>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</si>
  <si>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</si>
  <si>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</si>
  <si>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</si>
  <si>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</si>
  <si>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</si>
  <si>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</si>
  <si>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</si>
  <si>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</si>
  <si>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</si>
  <si>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</si>
  <si>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</si>
  <si>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</si>
  <si>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</si>
  <si>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</si>
  <si>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</si>
  <si>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</si>
  <si>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</si>
  <si>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</si>
  <si>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</si>
  <si>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</si>
  <si>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</si>
  <si>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</si>
  <si>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</si>
  <si>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</si>
  <si>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</si>
  <si>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</si>
  <si>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</si>
  <si>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</si>
  <si>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</si>
  <si>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</si>
  <si>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</si>
  <si>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</si>
  <si>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</si>
  <si>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</si>
  <si>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</si>
  <si>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</si>
  <si>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</si>
  <si>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</si>
  <si>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</si>
  <si>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</si>
  <si>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</si>
  <si>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</si>
  <si>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</si>
  <si>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</si>
  <si>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</si>
  <si>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</si>
  <si>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</si>
  <si>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</si>
  <si>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</si>
  <si>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</si>
  <si>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</si>
  <si>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</si>
  <si>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</si>
  <si>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</si>
  <si>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</si>
  <si>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</si>
  <si>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</si>
  <si>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</si>
  <si>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</si>
  <si>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</si>
  <si>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</si>
  <si>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</si>
  <si>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</si>
  <si>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</si>
  <si>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</si>
  <si>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</si>
  <si>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</si>
  <si>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</si>
  <si>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</si>
  <si>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</si>
  <si>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</si>
  <si>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</si>
  <si>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</si>
  <si>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</si>
  <si>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</si>
  <si>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</si>
  <si>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</si>
  <si>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</si>
  <si>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</si>
  <si>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</si>
  <si>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</si>
  <si>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</si>
  <si>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</si>
  <si>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</si>
  <si>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</si>
  <si>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</si>
  <si>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</si>
  <si>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</si>
  <si>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</si>
  <si>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</si>
  <si>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</si>
  <si>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</si>
  <si>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</si>
  <si>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</si>
  <si>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</si>
  <si>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</si>
  <si>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</si>
  <si>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</si>
  <si>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</si>
  <si>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</si>
  <si>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</si>
  <si>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</si>
  <si>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</si>
  <si>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</si>
  <si>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</si>
  <si>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</si>
  <si>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</si>
  <si>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</si>
  <si>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</si>
  <si>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</si>
  <si>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</si>
  <si>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</si>
  <si>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</si>
  <si>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</si>
  <si>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</si>
  <si>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</si>
  <si>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</si>
  <si>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</si>
  <si>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</si>
  <si>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</si>
  <si>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</si>
  <si>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</si>
  <si>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</si>
  <si>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</si>
  <si>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</si>
  <si>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</si>
  <si>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</si>
  <si>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</si>
  <si>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</si>
  <si>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</si>
  <si>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</si>
  <si>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</si>
  <si>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</si>
  <si>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</si>
  <si>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</si>
  <si>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</si>
  <si>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</si>
  <si>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</si>
  <si>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</si>
  <si>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</si>
  <si>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</si>
  <si>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</si>
  <si>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</si>
  <si>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</si>
  <si>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</si>
  <si>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</si>
  <si>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</si>
  <si>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</si>
  <si>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</si>
  <si>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</si>
  <si>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</si>
  <si>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</si>
  <si>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</si>
  <si>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</si>
  <si>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</si>
  <si>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</si>
  <si>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</si>
  <si>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</si>
  <si>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</si>
  <si>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</si>
  <si>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</si>
  <si>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</si>
  <si>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</si>
  <si>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</si>
  <si>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</si>
  <si>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</si>
  <si>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</si>
  <si>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</si>
  <si>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</si>
  <si>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</si>
  <si>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</si>
  <si>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</si>
  <si>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</si>
  <si>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</si>
  <si>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</si>
  <si>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</si>
  <si>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</si>
  <si>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</si>
  <si>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</si>
  <si>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</si>
  <si>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</si>
  <si>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</si>
  <si>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</si>
  <si>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</si>
  <si>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</si>
  <si>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</si>
  <si>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</si>
  <si>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</si>
  <si>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</si>
  <si>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</si>
  <si>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</si>
  <si>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</si>
  <si>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</si>
  <si>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</si>
  <si>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</si>
  <si>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</si>
  <si>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</si>
  <si>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</si>
  <si>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</si>
  <si>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</si>
  <si>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</si>
  <si>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</si>
  <si>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</si>
  <si>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</si>
  <si>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</si>
  <si>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</si>
  <si>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</si>
  <si>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</si>
  <si>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</si>
  <si>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</si>
  <si>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</si>
  <si>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</si>
  <si>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</si>
  <si>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</si>
  <si>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</si>
  <si>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</si>
  <si>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</si>
  <si>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</si>
  <si>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</si>
  <si>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</si>
  <si>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</si>
  <si>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</si>
  <si>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</si>
  <si>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</si>
  <si>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</si>
  <si>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</si>
  <si>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</si>
  <si>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</si>
  <si>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</si>
  <si>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</si>
  <si>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</si>
  <si>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</si>
  <si>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</si>
  <si>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</si>
  <si>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</si>
  <si>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</si>
  <si>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</si>
  <si>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</si>
  <si>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</si>
  <si>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</si>
  <si>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</si>
  <si>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</si>
  <si>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</si>
  <si>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</si>
  <si>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</si>
  <si>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</si>
  <si>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</si>
  <si>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</si>
  <si>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</si>
  <si>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</si>
  <si>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</si>
  <si>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</si>
  <si>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</si>
  <si>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</si>
  <si>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</si>
  <si>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</si>
  <si>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</si>
  <si>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</si>
  <si>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</si>
  <si>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</si>
  <si>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</si>
  <si>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</si>
  <si>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</si>
  <si>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</si>
  <si>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</si>
  <si>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</si>
  <si>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</si>
  <si>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</si>
  <si>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</si>
  <si>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</si>
  <si>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</si>
  <si>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</si>
  <si>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</si>
  <si>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</si>
  <si>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</si>
  <si>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</si>
  <si>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</si>
  <si>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</si>
  <si>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</si>
  <si>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</si>
  <si>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</si>
  <si>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</si>
  <si>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</si>
  <si>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</si>
  <si>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</si>
  <si>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</si>
  <si>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</si>
  <si>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</si>
  <si>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</si>
  <si>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</si>
  <si>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</si>
  <si>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</si>
  <si>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</si>
  <si>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</si>
  <si>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</si>
  <si>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</si>
  <si>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</si>
  <si>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</si>
  <si>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</si>
  <si>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</si>
  <si>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</si>
  <si>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</si>
  <si>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</si>
  <si>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</si>
  <si>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</si>
  <si>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</si>
  <si>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</si>
  <si>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</si>
  <si>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</si>
  <si>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</si>
  <si>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</si>
  <si>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</si>
  <si>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</si>
  <si>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</si>
  <si>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</si>
  <si>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</si>
  <si>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</si>
  <si>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</si>
  <si>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</si>
  <si>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</si>
  <si>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</si>
  <si>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</si>
  <si>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</si>
  <si>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</si>
  <si>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</si>
  <si>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</si>
  <si>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</si>
  <si>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</si>
  <si>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</si>
  <si>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</si>
  <si>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</si>
  <si>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</si>
  <si>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</si>
  <si>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</si>
  <si>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</si>
  <si>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</si>
  <si>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</si>
  <si>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</si>
  <si>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</si>
  <si>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</si>
  <si>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</si>
  <si>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</si>
  <si>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</si>
  <si>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</si>
  <si>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</si>
  <si>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</si>
  <si>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</si>
  <si>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</si>
  <si>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</si>
  <si>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</si>
  <si>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</si>
  <si>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</si>
  <si>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</si>
  <si>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</si>
  <si>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</si>
  <si>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</si>
  <si>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</si>
  <si>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</si>
  <si>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</si>
  <si>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</si>
  <si>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</si>
  <si>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</si>
  <si>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</si>
  <si>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</si>
  <si>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</si>
  <si>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</si>
  <si>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</si>
  <si>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</si>
  <si>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</si>
  <si>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</si>
  <si>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</si>
  <si>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</si>
  <si>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</si>
  <si>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</si>
  <si>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</si>
  <si>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</si>
  <si>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</si>
  <si>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</si>
  <si>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</si>
  <si>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</si>
  <si>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</si>
  <si>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</si>
  <si>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</si>
  <si>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</si>
  <si>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</si>
  <si>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</si>
  <si>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</si>
  <si>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</si>
  <si>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</si>
  <si>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</si>
  <si>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</si>
  <si>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</si>
  <si>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</si>
  <si>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</si>
  <si>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</si>
  <si>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</si>
  <si>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</si>
  <si>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</si>
  <si>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</si>
  <si>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</si>
  <si>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</si>
  <si>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</si>
  <si>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</si>
  <si>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</si>
  <si>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</si>
  <si>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</si>
  <si>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</si>
  <si>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</si>
  <si>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</si>
  <si>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</si>
  <si>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</si>
  <si>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</si>
  <si>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</si>
  <si>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</si>
  <si>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</si>
  <si>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</si>
  <si>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</si>
  <si>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</si>
  <si>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</si>
  <si>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</si>
  <si>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</si>
  <si>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</si>
  <si>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</si>
  <si>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</si>
  <si>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</si>
  <si>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</si>
  <si>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</si>
  <si>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</si>
  <si>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</si>
  <si>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</si>
  <si>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</si>
  <si>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</si>
  <si>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</si>
  <si>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</si>
  <si>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</si>
  <si>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</si>
  <si>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</si>
  <si>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</si>
  <si>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</si>
  <si>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</si>
  <si>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</si>
  <si>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</si>
  <si>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</si>
  <si>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</si>
  <si>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</si>
  <si>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</si>
  <si>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</si>
  <si>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</si>
  <si>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</si>
  <si>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</si>
  <si>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</si>
  <si>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</si>
  <si>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</si>
  <si>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</si>
  <si>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</si>
  <si>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</si>
  <si>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</si>
  <si>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</si>
  <si>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</si>
  <si>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</si>
  <si>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</si>
  <si>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</si>
  <si>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</si>
  <si>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</si>
  <si>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</si>
  <si>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</si>
  <si>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</si>
  <si>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</si>
  <si>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</si>
  <si>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</si>
  <si>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</si>
  <si>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</si>
  <si>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</si>
  <si>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</si>
  <si>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</si>
  <si>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</si>
  <si>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</si>
  <si>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</si>
  <si>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</si>
  <si>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</si>
  <si>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</si>
  <si>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</si>
  <si>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</si>
  <si>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</si>
  <si>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</si>
  <si>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</si>
  <si>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</si>
  <si>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</si>
  <si>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</si>
  <si>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</si>
  <si>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</si>
  <si>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</si>
  <si>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</si>
  <si>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</si>
  <si>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</si>
  <si>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</si>
  <si>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</si>
  <si>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</si>
  <si>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</si>
  <si>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</si>
  <si>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</si>
  <si>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</si>
  <si>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</si>
  <si>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</si>
  <si>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</si>
  <si>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</si>
  <si>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</si>
  <si>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</si>
  <si>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</si>
  <si>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</si>
  <si>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</si>
  <si>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</si>
  <si>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</si>
  <si>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</si>
  <si>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</si>
  <si>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</si>
  <si>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</si>
  <si>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</si>
  <si>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</si>
  <si>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</si>
  <si>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</si>
  <si>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</si>
  <si>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</si>
  <si>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</si>
  <si>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</si>
  <si>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</si>
  <si>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</si>
  <si>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</si>
  <si>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</si>
  <si>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</si>
  <si>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</si>
  <si>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</si>
  <si>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</si>
  <si>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</si>
  <si>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</si>
  <si>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</si>
  <si>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</si>
  <si>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</si>
  <si>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</si>
  <si>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</si>
  <si>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</si>
  <si>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</si>
  <si>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</si>
  <si>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</si>
  <si>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</si>
  <si>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</si>
  <si>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</si>
  <si>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</si>
  <si>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</si>
  <si>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</si>
  <si>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</si>
  <si>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</si>
  <si>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</si>
  <si>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</si>
  <si>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</si>
  <si>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</si>
  <si>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</si>
  <si>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</si>
  <si>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</si>
  <si>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</si>
  <si>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</si>
  <si>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</si>
  <si>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</si>
  <si>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</si>
  <si>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</si>
  <si>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</si>
  <si>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</si>
  <si>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</si>
  <si>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</si>
  <si>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</si>
  <si>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</si>
  <si>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</si>
  <si>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</si>
  <si>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</si>
  <si>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</si>
  <si>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</si>
  <si>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</si>
  <si>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</si>
  <si>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</si>
  <si>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</si>
  <si>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</si>
  <si>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</si>
  <si>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</si>
  <si>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</si>
  <si>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</si>
  <si>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</si>
  <si>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</si>
  <si>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</si>
  <si>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</si>
  <si>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</si>
  <si>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</si>
  <si>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</si>
  <si>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</si>
  <si>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</si>
  <si>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</si>
  <si>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</si>
  <si>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</si>
  <si>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</si>
  <si>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</si>
  <si>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</si>
  <si>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</si>
  <si>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</si>
  <si>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</si>
  <si>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</si>
  <si>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</si>
  <si>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</si>
  <si>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</si>
  <si>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</si>
  <si>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</si>
  <si>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</si>
  <si>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</si>
  <si>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</si>
  <si>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</si>
  <si>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</si>
  <si>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</si>
  <si>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</si>
  <si>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</si>
  <si>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</si>
  <si>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</si>
  <si>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</si>
  <si>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</si>
  <si>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</si>
  <si>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</si>
  <si>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</si>
  <si>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</si>
  <si>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</si>
  <si>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</si>
  <si>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</si>
  <si>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</si>
  <si>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</si>
  <si>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</si>
  <si>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</si>
  <si>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</si>
  <si>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</si>
  <si>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</si>
  <si>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</si>
  <si>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</si>
  <si>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</si>
  <si>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</si>
  <si>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</si>
  <si>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</si>
  <si>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</si>
  <si>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</si>
  <si>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</si>
  <si>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</si>
  <si>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</si>
  <si>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</si>
  <si>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</si>
  <si>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</si>
  <si>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</si>
  <si>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</si>
  <si>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</si>
  <si>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</si>
  <si>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</si>
  <si>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</si>
  <si>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</si>
  <si>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</si>
  <si>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</si>
  <si>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</si>
  <si>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</si>
  <si>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</si>
  <si>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</si>
  <si>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</si>
  <si>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</si>
  <si>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</si>
  <si>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</si>
  <si>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</si>
  <si>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</si>
  <si>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</si>
  <si>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</si>
  <si>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</si>
  <si>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</si>
  <si>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</si>
  <si>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</si>
  <si>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</si>
  <si>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</si>
  <si>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</si>
  <si>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</si>
  <si>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</si>
  <si>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</si>
  <si>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</si>
  <si>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</si>
  <si>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</si>
  <si>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</si>
  <si>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</si>
  <si>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</si>
  <si>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</si>
  <si>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</si>
  <si>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</si>
  <si>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</si>
  <si>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</si>
  <si>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</si>
  <si>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</si>
  <si>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</si>
  <si>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</si>
  <si>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</si>
  <si>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</si>
  <si>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</si>
  <si>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</si>
  <si>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</si>
  <si>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</si>
  <si>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</si>
  <si>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</si>
  <si>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</si>
  <si>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</si>
  <si>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</si>
  <si>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</si>
  <si>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</si>
  <si>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</si>
  <si>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</si>
  <si>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</si>
  <si>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</si>
  <si>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</si>
  <si>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</si>
  <si>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</si>
  <si>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</si>
  <si>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</si>
  <si>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</si>
  <si>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</si>
  <si>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</si>
  <si>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</si>
  <si>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</si>
  <si>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</si>
  <si>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</si>
  <si>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</si>
  <si>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</si>
  <si>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</si>
  <si>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</si>
  <si>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</si>
  <si>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</si>
  <si>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</si>
  <si>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</si>
  <si>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</si>
  <si>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</si>
  <si>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</si>
  <si>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</si>
  <si>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</si>
  <si>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</si>
  <si>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</si>
  <si>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</si>
  <si>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</si>
  <si>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</si>
  <si>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</si>
  <si>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</si>
  <si>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</si>
  <si>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</si>
  <si>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</si>
  <si>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</si>
  <si>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</si>
  <si>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</si>
  <si>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</si>
  <si>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</si>
  <si>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</si>
  <si>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</si>
  <si>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</si>
  <si>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</si>
  <si>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</si>
  <si>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</si>
  <si>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</si>
  <si>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</si>
  <si>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</si>
  <si>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</si>
  <si>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</si>
  <si>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</si>
  <si>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</si>
  <si>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</si>
  <si>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</si>
  <si>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</si>
  <si>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</si>
  <si>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</si>
  <si>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</si>
  <si>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</si>
  <si>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</si>
  <si>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</si>
  <si>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</si>
  <si>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</si>
  <si>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</si>
  <si>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</si>
  <si>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</si>
  <si>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</si>
  <si>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</si>
  <si>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</si>
  <si>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</si>
  <si>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</si>
  <si>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</si>
  <si>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</si>
  <si>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</si>
  <si>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</si>
  <si>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</si>
  <si>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</si>
  <si>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</si>
  <si>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</si>
  <si>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</si>
  <si>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</si>
  <si>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</si>
  <si>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</si>
  <si>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</si>
  <si>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</si>
  <si>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</si>
  <si>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</si>
  <si>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</si>
  <si>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</si>
  <si>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</si>
  <si>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</si>
  <si>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</si>
  <si>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</si>
  <si>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</si>
  <si>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</si>
  <si>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</si>
  <si>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</si>
  <si>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</si>
  <si>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</si>
  <si>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</si>
  <si>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</si>
  <si>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</si>
  <si>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</si>
  <si>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</si>
  <si>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</si>
  <si>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</si>
  <si>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</si>
  <si>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</si>
  <si>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</si>
  <si>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</si>
  <si>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</si>
  <si>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</si>
  <si>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</si>
  <si>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</si>
  <si>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</si>
  <si>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</si>
  <si>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</si>
  <si>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</si>
  <si>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</si>
  <si>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</si>
  <si>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</si>
  <si>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</si>
  <si>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</si>
  <si>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</si>
  <si>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</si>
  <si>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</si>
  <si>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</si>
  <si>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</si>
  <si>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</si>
  <si>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</si>
  <si>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</si>
  <si>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</si>
  <si>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</si>
  <si>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</si>
  <si>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</si>
  <si>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</si>
  <si>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</si>
  <si>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</si>
  <si>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</si>
  <si>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</si>
  <si>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</si>
  <si>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</si>
  <si>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</si>
  <si>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</si>
  <si>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</si>
  <si>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</si>
  <si>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</si>
  <si>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</si>
  <si>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</si>
  <si>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</si>
  <si>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</si>
  <si>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</si>
  <si>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</si>
  <si>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</si>
  <si>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</si>
  <si>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</si>
  <si>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</si>
  <si>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</si>
  <si>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</si>
  <si>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</si>
  <si>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</si>
  <si>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</si>
  <si>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</si>
  <si>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</si>
  <si>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</si>
  <si>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</si>
  <si>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</si>
  <si>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</si>
  <si>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</si>
  <si>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</si>
  <si>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</si>
  <si>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</si>
  <si>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</si>
  <si>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</si>
  <si>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</si>
  <si>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</si>
  <si>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</si>
  <si>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</si>
  <si>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</si>
  <si>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</si>
  <si>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</si>
  <si>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</si>
  <si>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</si>
  <si>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</si>
  <si>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</si>
  <si>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</si>
  <si>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</si>
  <si>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</si>
  <si>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</si>
  <si>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</si>
  <si>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</si>
  <si>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</si>
  <si>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</si>
  <si>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</si>
  <si>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</si>
  <si>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</si>
  <si>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</si>
  <si>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</si>
  <si>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</si>
  <si>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</si>
  <si>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</si>
  <si>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</si>
  <si>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</si>
  <si>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</si>
  <si>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</si>
  <si>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</si>
  <si>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</si>
  <si>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</si>
  <si>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</si>
  <si>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</si>
  <si>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</si>
  <si>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</si>
  <si>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</si>
  <si>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</si>
  <si>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</si>
  <si>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</si>
  <si>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</si>
  <si>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</si>
  <si>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</si>
  <si>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</si>
  <si>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</si>
  <si>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</si>
  <si>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</si>
  <si>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</si>
  <si>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</si>
  <si>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</si>
  <si>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</si>
  <si>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</si>
  <si>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</si>
  <si>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</si>
  <si>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</si>
  <si>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</si>
  <si>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</si>
  <si>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</si>
  <si>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</si>
  <si>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</si>
  <si>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</si>
  <si>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</si>
  <si>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</si>
  <si>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</si>
  <si>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</si>
  <si>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</si>
  <si>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</si>
  <si>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</si>
  <si>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</si>
  <si>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</si>
  <si>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</si>
  <si>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</si>
  <si>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</si>
  <si>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</si>
  <si>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</si>
  <si>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</si>
  <si>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</si>
  <si>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</si>
  <si>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</si>
  <si>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</si>
  <si>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</si>
  <si>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</si>
  <si>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</si>
  <si>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</si>
  <si>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</si>
  <si>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</si>
  <si>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</si>
  <si>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</si>
  <si>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</si>
  <si>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</si>
  <si>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</si>
  <si>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</si>
  <si>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</si>
  <si>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</si>
  <si>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</si>
  <si>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</si>
  <si>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</si>
  <si>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</si>
  <si>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</si>
  <si>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</si>
  <si>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</si>
  <si>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</si>
  <si>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</si>
  <si>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</si>
  <si>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</si>
  <si>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</si>
  <si>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</si>
  <si>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</si>
  <si>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</si>
  <si>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</si>
  <si>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</si>
  <si>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</si>
  <si>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</si>
  <si>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</si>
  <si>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</si>
  <si>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</si>
  <si>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</si>
  <si>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</si>
  <si>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</si>
  <si>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</si>
  <si>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</si>
  <si>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</si>
  <si>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</si>
  <si>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</si>
  <si>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</si>
  <si>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</si>
  <si>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</si>
  <si>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</si>
  <si>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</si>
  <si>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</si>
  <si>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</si>
  <si>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</si>
  <si>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</si>
  <si>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</si>
  <si>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</si>
  <si>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</si>
  <si>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</si>
  <si>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</si>
  <si>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</si>
  <si>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</si>
  <si>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</si>
  <si>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</si>
  <si>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</si>
  <si>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</si>
  <si>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</si>
  <si>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</si>
  <si>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</si>
  <si>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</si>
  <si>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</si>
  <si>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</si>
  <si>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</si>
  <si>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</si>
  <si>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</si>
  <si>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</si>
  <si>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</si>
  <si>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</si>
  <si>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</si>
  <si>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</si>
  <si>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</si>
  <si>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</si>
  <si>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</si>
  <si>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</si>
  <si>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</si>
  <si>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</si>
  <si>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</si>
  <si>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</si>
  <si>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</si>
  <si>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</si>
  <si>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</si>
  <si>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</si>
  <si>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</si>
  <si>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</si>
  <si>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</si>
  <si>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</si>
  <si>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</si>
  <si>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</si>
  <si>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</si>
  <si>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</si>
  <si>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</si>
  <si>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</si>
  <si>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</si>
  <si>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</si>
  <si>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</si>
  <si>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</si>
  <si>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</si>
  <si>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</si>
  <si>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</si>
  <si>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</si>
  <si>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</si>
  <si>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</si>
  <si>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</si>
  <si>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</si>
  <si>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</si>
  <si>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</si>
  <si>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</si>
  <si>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</si>
  <si>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</si>
  <si>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</si>
  <si>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</si>
  <si>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</si>
  <si>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</si>
  <si>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</si>
  <si>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</si>
  <si>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</si>
  <si>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</si>
  <si>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</si>
  <si>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</si>
  <si>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</si>
  <si>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</si>
  <si>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</si>
  <si>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</si>
  <si>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</si>
  <si>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</si>
  <si>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</si>
  <si>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</si>
  <si>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</si>
  <si>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</si>
  <si>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</si>
  <si>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</si>
  <si>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</si>
  <si>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</si>
  <si>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</si>
  <si>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</si>
  <si>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</si>
  <si>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</si>
  <si>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</si>
  <si>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</si>
  <si>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</si>
  <si>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</si>
  <si>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</si>
  <si>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</si>
  <si>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</si>
  <si>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</si>
  <si>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</si>
  <si>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</si>
  <si>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</si>
  <si>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</si>
  <si>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</si>
  <si>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</si>
  <si>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</si>
  <si>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</si>
  <si>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</si>
  <si>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</si>
  <si>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</si>
  <si>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</si>
  <si>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</si>
  <si>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</si>
  <si>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</si>
  <si>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</si>
  <si>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</si>
  <si>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</si>
  <si>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</si>
  <si>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</si>
  <si>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</si>
  <si>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</si>
  <si>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</si>
  <si>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</si>
  <si>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</si>
  <si>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</si>
  <si>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</si>
  <si>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</si>
  <si>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</si>
  <si>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</si>
  <si>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</si>
  <si>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</si>
  <si>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</si>
  <si>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</si>
  <si>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</si>
  <si>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</si>
  <si>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</si>
  <si>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</si>
  <si>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</si>
  <si>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</si>
  <si>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</si>
  <si>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</si>
  <si>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</si>
  <si>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</si>
  <si>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</si>
  <si>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</si>
  <si>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</si>
  <si>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</si>
  <si>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</si>
  <si>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</si>
  <si>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</si>
  <si>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</si>
  <si>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</si>
  <si>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</si>
  <si>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</si>
  <si>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</si>
  <si>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</si>
  <si>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</si>
  <si>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</si>
  <si>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</si>
  <si>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</si>
  <si>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</si>
  <si>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</si>
  <si>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</si>
  <si>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</si>
  <si>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</si>
  <si>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</si>
  <si>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</si>
  <si>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</si>
  <si>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</si>
  <si>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</si>
  <si>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</si>
  <si>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</si>
  <si>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</si>
  <si>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</si>
  <si>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</si>
  <si>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</si>
  <si>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</si>
  <si>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</si>
  <si>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</si>
  <si>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</si>
  <si>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</si>
  <si>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</si>
  <si>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</si>
  <si>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</si>
  <si>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</si>
  <si>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</si>
  <si>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</si>
  <si>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</si>
  <si>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</si>
  <si>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</si>
  <si>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</si>
  <si>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</si>
  <si>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</si>
  <si>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</si>
  <si>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</si>
  <si>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</si>
  <si>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</si>
  <si>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</si>
  <si>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</si>
  <si>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</si>
  <si>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</si>
  <si>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</si>
  <si>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</si>
  <si>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</si>
  <si>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</si>
  <si>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</si>
  <si>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</si>
  <si>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</si>
  <si>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</si>
  <si>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</si>
  <si>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</si>
  <si>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</si>
  <si>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</si>
  <si>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</si>
  <si>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</si>
  <si>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</si>
  <si>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</si>
  <si>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</si>
  <si>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</si>
  <si>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</si>
  <si>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</si>
  <si>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</si>
  <si>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</si>
  <si>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</si>
  <si>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</si>
  <si>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</si>
  <si>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</si>
  <si>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</si>
  <si>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</si>
  <si>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</si>
  <si>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</si>
  <si>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</si>
  <si>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</si>
  <si>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</si>
  <si>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</si>
  <si>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</si>
  <si>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</si>
  <si>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</si>
  <si>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</si>
  <si>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</si>
  <si>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</si>
  <si>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</si>
  <si>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</si>
  <si>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</si>
  <si>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</si>
  <si>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</si>
  <si>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</si>
  <si>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</si>
  <si>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</si>
  <si>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</si>
  <si>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</si>
  <si>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</si>
  <si>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</si>
  <si>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</si>
  <si>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</si>
  <si>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</si>
  <si>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</si>
  <si>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</si>
  <si>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</si>
  <si>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</si>
  <si>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</si>
  <si>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</si>
  <si>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</si>
  <si>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</si>
  <si>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</si>
  <si>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</si>
  <si>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</si>
  <si>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</si>
  <si>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</si>
  <si>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</si>
  <si>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</si>
  <si>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</si>
  <si>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</si>
  <si>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</si>
  <si>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</si>
  <si>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</si>
  <si>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</si>
  <si>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</si>
  <si>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</si>
  <si>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</si>
  <si>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</si>
  <si>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</si>
  <si>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</si>
  <si>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</si>
  <si>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</si>
  <si>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</si>
  <si>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</si>
  <si>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</si>
  <si>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</si>
  <si>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</si>
  <si>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</si>
  <si>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</si>
  <si>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</si>
  <si>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</si>
  <si>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</si>
  <si>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</si>
  <si>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</si>
  <si>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</si>
  <si>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</si>
  <si>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</si>
  <si>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</si>
  <si>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</si>
  <si>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</si>
  <si>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</si>
  <si>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</si>
  <si>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</si>
  <si>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</si>
  <si>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</si>
  <si>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</si>
  <si>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</si>
  <si>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</si>
  <si>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</si>
  <si>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</si>
  <si>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</si>
  <si>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</si>
  <si>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</si>
  <si>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</si>
  <si>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</si>
  <si>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</si>
  <si>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</si>
  <si>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</si>
  <si>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</si>
  <si>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</si>
  <si>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</si>
  <si>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</si>
  <si>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</si>
  <si>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</si>
  <si>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</si>
  <si>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</si>
  <si>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</si>
  <si>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</si>
  <si>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</si>
  <si>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</si>
  <si>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</si>
  <si>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</si>
  <si>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</si>
  <si>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</si>
  <si>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</si>
  <si>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</si>
  <si>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</si>
  <si>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</si>
  <si>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</si>
  <si>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</si>
  <si>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</si>
  <si>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</si>
  <si>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</si>
  <si>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</si>
  <si>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</si>
  <si>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</si>
  <si>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</si>
  <si>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</si>
  <si>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</si>
  <si>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</si>
  <si>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</si>
  <si>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</si>
  <si>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</si>
  <si>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</si>
  <si>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</si>
  <si>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</si>
  <si>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</si>
  <si>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</si>
  <si>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</si>
  <si>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</si>
  <si>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</si>
  <si>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</si>
  <si>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</si>
  <si>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</si>
  <si>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</si>
  <si>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</si>
  <si>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</si>
  <si>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</si>
  <si>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</si>
  <si>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</si>
  <si>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</si>
  <si>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</si>
  <si>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</si>
  <si>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</si>
  <si>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</si>
  <si>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</si>
  <si>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</si>
  <si>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</si>
  <si>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</si>
  <si>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</si>
  <si>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</si>
  <si>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</si>
  <si>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</si>
  <si>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</si>
  <si>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</si>
  <si>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</si>
  <si>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</si>
  <si>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</si>
  <si>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</si>
  <si>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</si>
  <si>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</si>
  <si>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</si>
  <si>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</si>
  <si>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</si>
  <si>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</si>
  <si>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</si>
  <si>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</si>
  <si>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</si>
  <si>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</si>
  <si>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</si>
  <si>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</si>
  <si>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</si>
  <si>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</si>
  <si>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</si>
  <si>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</si>
  <si>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</si>
  <si>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</si>
  <si>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</si>
  <si>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</si>
  <si>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</si>
  <si>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</si>
  <si>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</si>
  <si>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</si>
  <si>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</si>
  <si>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</si>
  <si>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</si>
  <si>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</si>
  <si>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</si>
  <si>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</si>
  <si>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</si>
  <si>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</si>
  <si>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</si>
  <si>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</si>
  <si>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</si>
  <si>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</si>
  <si>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</si>
  <si>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</si>
  <si>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</si>
  <si>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</si>
  <si>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</si>
  <si>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</si>
  <si>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</si>
  <si>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</si>
  <si>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</si>
  <si>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</si>
  <si>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</si>
  <si>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</si>
  <si>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</si>
  <si>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</si>
  <si>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</si>
  <si>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</si>
  <si>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</si>
  <si>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</si>
  <si>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</si>
  <si>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</si>
  <si>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</si>
  <si>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</si>
  <si>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</si>
  <si>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</si>
  <si>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</si>
  <si>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</si>
  <si>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</si>
  <si>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</si>
  <si>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</si>
  <si>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</si>
  <si>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</si>
  <si>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</si>
  <si>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</si>
  <si>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</si>
  <si>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</si>
  <si>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</si>
  <si>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</si>
  <si>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</si>
  <si>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</si>
  <si>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</si>
  <si>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</si>
  <si>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</si>
  <si>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</si>
  <si>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</si>
  <si>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</si>
  <si>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</si>
  <si>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</si>
  <si>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</si>
  <si>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</si>
  <si>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</si>
  <si>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</si>
  <si>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</si>
  <si>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</si>
  <si>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</si>
  <si>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</si>
  <si>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</si>
  <si>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</si>
  <si>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</si>
  <si>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</si>
  <si>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</si>
  <si>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</si>
  <si>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</si>
  <si>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</si>
  <si>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</si>
  <si>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</si>
  <si>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</si>
  <si>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</si>
  <si>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</si>
  <si>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</si>
  <si>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</si>
  <si>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</si>
  <si>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</si>
  <si>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</si>
  <si>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</si>
  <si>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</si>
  <si>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</si>
  <si>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</si>
  <si>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</si>
  <si>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</si>
  <si>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</si>
  <si>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</si>
  <si>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</si>
  <si>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</si>
  <si>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</si>
  <si>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</si>
  <si>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</si>
  <si>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</si>
  <si>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</si>
  <si>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</si>
  <si>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</si>
  <si>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</si>
  <si>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</si>
  <si>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</si>
  <si>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</si>
  <si>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</si>
  <si>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</si>
  <si>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</si>
  <si>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</si>
  <si>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</si>
  <si>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</si>
  <si>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</si>
  <si>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</si>
  <si>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</si>
  <si>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</si>
  <si>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</si>
  <si>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</si>
  <si>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</si>
  <si>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</si>
  <si>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</si>
  <si>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</si>
  <si>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</si>
  <si>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</si>
  <si>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</si>
  <si>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</si>
  <si>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</si>
  <si>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</si>
  <si>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</si>
  <si>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</si>
  <si>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</si>
  <si>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</si>
  <si>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</si>
  <si>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</si>
  <si>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</si>
  <si>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</si>
  <si>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</si>
  <si>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</si>
  <si>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</si>
  <si>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</si>
  <si>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</si>
  <si>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</si>
  <si>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</si>
  <si>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</si>
  <si>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</si>
  <si>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</si>
  <si>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</si>
  <si>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</si>
  <si>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</si>
  <si>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</si>
  <si>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</si>
  <si>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</si>
  <si>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</si>
  <si>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</si>
  <si>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</si>
  <si>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</si>
  <si>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</si>
  <si>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</si>
  <si>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</si>
  <si>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</si>
  <si>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</si>
  <si>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</si>
  <si>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</si>
  <si>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</si>
  <si>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</si>
  <si>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</si>
  <si>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</si>
  <si>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</si>
  <si>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</si>
  <si>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</si>
  <si>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</si>
  <si>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</si>
  <si>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</si>
  <si>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</si>
  <si>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</si>
  <si>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</si>
  <si>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</si>
  <si>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</si>
  <si>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</si>
  <si>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</si>
  <si>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</si>
  <si>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</si>
  <si>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</si>
  <si>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</si>
  <si>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</si>
  <si>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</si>
  <si>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</si>
  <si>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</si>
  <si>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</si>
  <si>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</si>
  <si>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</si>
  <si>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</si>
  <si>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</si>
  <si>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</si>
  <si>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</si>
  <si>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</si>
  <si>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</si>
  <si>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</si>
  <si>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</si>
  <si>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</si>
  <si>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</si>
  <si>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</si>
  <si>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</si>
  <si>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</si>
  <si>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</si>
  <si>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</si>
  <si>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</si>
  <si>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</si>
  <si>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</si>
  <si>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</si>
  <si>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</si>
  <si>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</si>
  <si>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</si>
  <si>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</si>
  <si>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</si>
  <si>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</si>
  <si>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</si>
  <si>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</si>
  <si>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</si>
  <si>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</si>
  <si>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</si>
  <si>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</si>
  <si>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</si>
  <si>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</si>
  <si>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</si>
  <si>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</si>
  <si>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</si>
  <si>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</si>
  <si>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</si>
  <si>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</si>
  <si>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</si>
  <si>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</si>
  <si>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</si>
  <si>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</si>
  <si>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</si>
  <si>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</si>
  <si>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</si>
  <si>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</si>
  <si>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</si>
  <si>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</si>
  <si>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</si>
  <si>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</si>
  <si>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</si>
  <si>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</si>
  <si>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</si>
  <si>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</si>
  <si>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</si>
  <si>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</si>
  <si>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</si>
  <si>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</si>
  <si>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</si>
  <si>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</si>
  <si>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</si>
  <si>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</si>
  <si>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</si>
  <si>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</si>
  <si>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</si>
  <si>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</si>
  <si>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</si>
  <si>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</si>
  <si>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</si>
  <si>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</si>
  <si>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</si>
  <si>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</si>
  <si>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</si>
  <si>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</si>
  <si>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</si>
  <si>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</si>
  <si>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</si>
  <si>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</si>
  <si>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</si>
  <si>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</si>
  <si>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</si>
  <si>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</si>
  <si>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</si>
  <si>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</si>
  <si>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</si>
  <si>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</si>
  <si>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</si>
  <si>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</si>
  <si>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</si>
  <si>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</si>
  <si>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</si>
  <si>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</si>
  <si>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</si>
  <si>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</si>
  <si>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</si>
  <si>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</si>
  <si>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</si>
  <si>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</si>
  <si>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</si>
  <si>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</si>
  <si>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</si>
  <si>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</si>
  <si>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</si>
  <si>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</si>
  <si>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</si>
  <si>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</si>
  <si>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</si>
  <si>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</si>
  <si>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</si>
  <si>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</si>
  <si>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</si>
  <si>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</si>
  <si>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</si>
  <si>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</si>
  <si>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</si>
  <si>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</si>
  <si>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</si>
  <si>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</si>
  <si>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</si>
  <si>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</si>
  <si>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</si>
  <si>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</si>
  <si>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</si>
  <si>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</si>
  <si>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</si>
  <si>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</si>
  <si>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</si>
  <si>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</si>
  <si>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</si>
  <si>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</si>
  <si>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</si>
  <si>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</si>
  <si>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</si>
  <si>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</si>
  <si>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</si>
  <si>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</si>
  <si>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</si>
  <si>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</si>
  <si>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</si>
  <si>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</si>
  <si>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</si>
  <si>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</si>
  <si>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</si>
  <si>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</si>
  <si>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</si>
  <si>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</si>
  <si>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</si>
  <si>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</si>
  <si>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</si>
  <si>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</si>
  <si>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</si>
  <si>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</si>
  <si>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</si>
  <si>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</si>
  <si>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</si>
  <si>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</si>
  <si>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</si>
  <si>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</si>
  <si>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</si>
  <si>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</si>
  <si>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</si>
  <si>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</si>
  <si>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</si>
  <si>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</si>
  <si>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</si>
  <si>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</si>
  <si>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</si>
  <si>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</si>
  <si>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</si>
  <si>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</si>
  <si>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</si>
  <si>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</si>
  <si>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</si>
  <si>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</si>
  <si>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</si>
  <si>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</si>
  <si>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</si>
  <si>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</si>
  <si>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</si>
  <si>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</si>
  <si>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</si>
  <si>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</si>
  <si>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</si>
  <si>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</si>
  <si>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</si>
  <si>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</si>
  <si>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</si>
  <si>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</si>
  <si>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</si>
  <si>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</si>
  <si>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</si>
  <si>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</si>
  <si>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</si>
  <si>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</si>
  <si>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</si>
  <si>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</si>
  <si>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</si>
  <si>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</si>
  <si>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</si>
  <si>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</si>
  <si>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</si>
  <si>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</si>
  <si>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</si>
  <si>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</si>
  <si>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</si>
  <si>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</si>
  <si>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</si>
  <si>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</si>
  <si>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</si>
  <si>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</si>
  <si>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</si>
  <si>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</si>
  <si>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</si>
  <si>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</si>
  <si>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</si>
  <si>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</si>
  <si>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</si>
  <si>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</si>
  <si>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</si>
  <si>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</si>
  <si>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</si>
  <si>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</si>
  <si>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</si>
  <si>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</si>
  <si>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</si>
  <si>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</si>
  <si>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</si>
  <si>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</si>
  <si>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</si>
  <si>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</si>
  <si>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</si>
  <si>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</si>
  <si>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</si>
  <si>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</si>
  <si>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</si>
  <si>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</si>
  <si>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</si>
  <si>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</si>
  <si>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</si>
  <si>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</si>
  <si>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</si>
  <si>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</si>
  <si>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</si>
  <si>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</si>
  <si>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</si>
  <si>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</si>
  <si>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</si>
  <si>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</si>
  <si>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</si>
  <si>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</si>
  <si>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</si>
  <si>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</si>
  <si>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</si>
  <si>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</si>
  <si>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</si>
  <si>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</si>
  <si>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</si>
  <si>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</si>
  <si>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</si>
  <si>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</si>
  <si>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</si>
  <si>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</si>
  <si>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</si>
  <si>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</si>
  <si>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</si>
  <si>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</si>
  <si>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</si>
  <si>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</si>
  <si>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</si>
  <si>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</si>
  <si>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</si>
  <si>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</si>
  <si>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</si>
  <si>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</si>
  <si>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</si>
  <si>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</si>
  <si>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</si>
  <si>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</si>
  <si>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</si>
  <si>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</si>
  <si>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</si>
  <si>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</si>
  <si>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</si>
  <si>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</si>
  <si>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</si>
  <si>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</si>
  <si>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</si>
  <si>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</si>
  <si>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</si>
  <si>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</si>
  <si>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</si>
  <si>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</si>
  <si>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</si>
  <si>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</si>
  <si>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</si>
  <si>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</si>
  <si>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</si>
  <si>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</si>
  <si>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</si>
  <si>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</si>
  <si>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</si>
  <si>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</si>
  <si>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</si>
  <si>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</si>
  <si>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</si>
  <si>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</si>
  <si>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</si>
  <si>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</si>
  <si>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</si>
  <si>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</si>
  <si>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</si>
  <si>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</si>
  <si>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</si>
  <si>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</si>
  <si>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</si>
  <si>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</si>
  <si>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</si>
  <si>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</si>
  <si>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</si>
  <si>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</si>
  <si>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</si>
  <si>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</si>
  <si>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</si>
  <si>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</si>
  <si>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</si>
  <si>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</si>
  <si>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</si>
  <si>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</si>
  <si>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</si>
  <si>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</si>
  <si>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</si>
  <si>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</si>
  <si>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</si>
  <si>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</si>
  <si>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</si>
  <si>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</si>
  <si>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</si>
  <si>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</si>
  <si>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</si>
  <si>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</si>
  <si>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</si>
  <si>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</si>
  <si>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</si>
  <si>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</si>
  <si>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</si>
  <si>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</si>
  <si>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</si>
  <si>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</si>
  <si>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</si>
  <si>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</si>
  <si>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</si>
  <si>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</si>
  <si>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</si>
  <si>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</si>
  <si>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</si>
  <si>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</si>
  <si>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</si>
  <si>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</si>
  <si>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</si>
  <si>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</si>
  <si>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</si>
  <si>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</si>
  <si>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</si>
  <si>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</si>
  <si>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</si>
  <si>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</si>
  <si>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</si>
  <si>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</si>
  <si>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</si>
  <si>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</si>
  <si>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</si>
  <si>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</si>
  <si>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</si>
  <si>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</si>
  <si>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</si>
  <si>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</si>
  <si>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</si>
  <si>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</si>
  <si>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</si>
  <si>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</si>
  <si>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</si>
  <si>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</si>
  <si>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</si>
  <si>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</si>
  <si>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</si>
  <si>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</si>
  <si>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</si>
  <si>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</si>
  <si>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</si>
  <si>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</si>
  <si>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</si>
  <si>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</si>
  <si>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</si>
  <si>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</si>
  <si>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</si>
  <si>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</si>
  <si>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</si>
  <si>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</si>
  <si>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</si>
  <si>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</si>
  <si>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</si>
  <si>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</si>
  <si>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</si>
  <si>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</si>
  <si>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</si>
  <si>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</si>
  <si>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</si>
  <si>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</si>
  <si>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</si>
  <si>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</si>
  <si>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</si>
  <si>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</si>
  <si>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</si>
  <si>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</si>
  <si>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</si>
  <si>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</si>
  <si>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</si>
  <si>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</si>
  <si>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</si>
  <si>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</si>
  <si>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</si>
  <si>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</si>
  <si>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</si>
  <si>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</si>
  <si>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</si>
  <si>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</si>
  <si>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</si>
  <si>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</si>
  <si>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</si>
  <si>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</si>
  <si>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</si>
  <si>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</si>
  <si>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</si>
  <si>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</si>
  <si>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</si>
  <si>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</si>
  <si>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</si>
  <si>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</si>
  <si>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</si>
  <si>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</si>
  <si>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</si>
  <si>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</si>
  <si>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</si>
  <si>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</si>
  <si>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</si>
  <si>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</si>
  <si>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</si>
  <si>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</si>
  <si>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</si>
  <si>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</si>
  <si>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</si>
  <si>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</si>
  <si>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</si>
  <si>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</si>
  <si>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</si>
  <si>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</si>
  <si>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</si>
  <si>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</si>
  <si>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</si>
  <si>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</si>
  <si>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</si>
  <si>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</si>
  <si>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</si>
  <si>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</si>
  <si>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</si>
  <si>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</si>
  <si>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</si>
  <si>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</si>
  <si>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</si>
  <si>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</si>
  <si>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</si>
  <si>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</si>
  <si>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</si>
  <si>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</si>
  <si>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</si>
  <si>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</si>
  <si>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</si>
  <si>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</si>
  <si>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</si>
  <si>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</si>
  <si>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</si>
  <si>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</si>
  <si>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</si>
  <si>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</si>
  <si>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</si>
  <si>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</si>
  <si>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</si>
  <si>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</si>
  <si>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</si>
  <si>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</si>
  <si>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</si>
  <si>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</si>
  <si>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</si>
  <si>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</si>
  <si>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</si>
  <si>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</si>
  <si>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</si>
  <si>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</si>
  <si>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</si>
  <si>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</si>
  <si>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</si>
  <si>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</si>
  <si>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</si>
  <si>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</si>
  <si>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</si>
  <si>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</si>
  <si>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</si>
  <si>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</si>
  <si>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</si>
  <si>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</si>
  <si>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</si>
  <si>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</si>
  <si>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</si>
  <si>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</si>
  <si>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</si>
  <si>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</si>
  <si>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</si>
  <si>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</si>
  <si>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</si>
  <si>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</si>
  <si>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</si>
  <si>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</si>
  <si>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</si>
  <si>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</si>
  <si>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</si>
  <si>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</si>
  <si>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</si>
  <si>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</si>
  <si>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</si>
  <si>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</si>
  <si>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</si>
  <si>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</si>
  <si>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</si>
  <si>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</si>
  <si>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</si>
  <si>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</si>
  <si>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</si>
  <si>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</si>
  <si>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</si>
  <si>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</si>
  <si>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</si>
  <si>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</si>
  <si>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</si>
  <si>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</si>
  <si>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</si>
  <si>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</si>
  <si>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</si>
  <si>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</si>
  <si>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</si>
  <si>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</si>
  <si>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</si>
  <si>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</si>
  <si>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</si>
  <si>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</si>
  <si>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</si>
  <si>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</si>
  <si>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</si>
  <si>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</si>
  <si>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</si>
  <si>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</si>
  <si>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</si>
  <si>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</si>
  <si>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</si>
  <si>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</si>
  <si>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</si>
  <si>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</si>
  <si>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</si>
  <si>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</si>
  <si>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</si>
  <si>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</si>
  <si>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</si>
  <si>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</si>
  <si>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</si>
  <si>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</si>
  <si>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</si>
  <si>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</si>
  <si>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</si>
  <si>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</si>
  <si>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</si>
  <si>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</si>
  <si>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</si>
  <si>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</si>
  <si>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</si>
  <si>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</si>
  <si>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</si>
  <si>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</si>
  <si>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</si>
  <si>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</si>
  <si>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</si>
  <si>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</si>
  <si>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</si>
  <si>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</si>
  <si>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</si>
  <si>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</si>
  <si>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</si>
  <si>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</si>
  <si>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</si>
  <si>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</si>
  <si>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</si>
  <si>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</si>
  <si>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</si>
  <si>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</si>
  <si>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</si>
  <si>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</si>
  <si>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</si>
  <si>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</si>
  <si>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</si>
  <si>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</si>
  <si>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</si>
  <si>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</si>
  <si>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</si>
  <si>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</si>
  <si>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</si>
  <si>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</si>
  <si>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</si>
  <si>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</si>
  <si>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</si>
  <si>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</si>
  <si>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</si>
  <si>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</si>
  <si>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</si>
  <si>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</si>
  <si>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</si>
  <si>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</si>
  <si>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</si>
  <si>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</si>
  <si>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</si>
  <si>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</si>
  <si>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</si>
  <si>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</si>
  <si>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</si>
  <si>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</si>
  <si>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</si>
  <si>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</si>
  <si>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</si>
  <si>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</si>
  <si>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</si>
  <si>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</si>
  <si>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</si>
  <si>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</si>
  <si>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</si>
  <si>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</si>
  <si>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</si>
  <si>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</si>
  <si>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</si>
  <si>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</si>
  <si>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</si>
  <si>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</si>
  <si>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</si>
  <si>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</si>
  <si>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</si>
  <si>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</si>
  <si>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</si>
  <si>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</si>
  <si>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</si>
  <si>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</si>
  <si>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</si>
  <si>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</si>
  <si>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</si>
  <si>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</si>
  <si>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</si>
  <si>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</si>
  <si>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</si>
  <si>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</si>
  <si>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</si>
  <si>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</si>
  <si>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</si>
  <si>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</si>
  <si>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</si>
  <si>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</si>
  <si>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</si>
  <si>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</si>
  <si>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</si>
  <si>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</si>
  <si>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</si>
  <si>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</si>
  <si>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</si>
  <si>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</si>
  <si>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</si>
  <si>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</si>
  <si>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</si>
  <si>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</si>
  <si>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</si>
  <si>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</si>
  <si>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</si>
  <si>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</si>
  <si>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</si>
  <si>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</si>
  <si>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</si>
  <si>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</si>
  <si>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</si>
  <si>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</si>
  <si>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</si>
  <si>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</si>
  <si>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</si>
  <si>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</si>
  <si>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</si>
  <si>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</si>
  <si>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</si>
  <si>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</si>
  <si>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</si>
  <si>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</si>
  <si>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</si>
  <si>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</si>
  <si>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</si>
  <si>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</si>
  <si>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</si>
  <si>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</si>
  <si>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</si>
  <si>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</si>
  <si>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</si>
  <si>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</si>
  <si>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</si>
  <si>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</si>
  <si>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</si>
  <si>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</si>
  <si>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</si>
  <si>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</si>
  <si>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</si>
  <si>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</si>
  <si>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</si>
  <si>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</si>
  <si>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</si>
  <si>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</si>
  <si>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</si>
  <si>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</si>
  <si>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</si>
  <si>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</si>
  <si>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</si>
  <si>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</si>
  <si>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</si>
  <si>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</si>
  <si>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</si>
  <si>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</si>
  <si>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</si>
  <si>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</si>
  <si>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</si>
  <si>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</si>
  <si>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</si>
  <si>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</si>
  <si>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</si>
  <si>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</si>
  <si>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</si>
  <si>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</si>
  <si>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</si>
  <si>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</si>
  <si>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</si>
  <si>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</si>
  <si>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</si>
  <si>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</si>
  <si>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</si>
  <si>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</si>
  <si>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</si>
  <si>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</si>
  <si>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</si>
  <si>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</si>
  <si>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</si>
  <si>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</si>
  <si>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</si>
  <si>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</si>
  <si>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</si>
  <si>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</si>
  <si>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</si>
  <si>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</si>
  <si>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</si>
  <si>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</si>
  <si>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</si>
  <si>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</si>
  <si>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</si>
  <si>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</si>
  <si>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</si>
  <si>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</si>
  <si>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</si>
  <si>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</si>
  <si>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</si>
  <si>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</si>
  <si>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</si>
  <si>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</si>
  <si>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</si>
  <si>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</si>
  <si>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</si>
  <si>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</si>
  <si>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</si>
  <si>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</si>
  <si>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</si>
  <si>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</si>
  <si>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</si>
  <si>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</si>
  <si>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</si>
  <si>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</si>
  <si>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</si>
  <si>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</si>
  <si>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</si>
  <si>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</si>
  <si>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</si>
  <si>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</si>
  <si>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</si>
  <si>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</si>
  <si>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</si>
  <si>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</si>
  <si>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</si>
  <si>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</si>
  <si>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</si>
  <si>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</si>
  <si>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</si>
  <si>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</si>
  <si>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</si>
  <si>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</si>
  <si>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</si>
  <si>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</si>
  <si>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</si>
  <si>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</si>
  <si>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</si>
  <si>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</si>
  <si>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</si>
  <si>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</si>
  <si>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</si>
  <si>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</si>
  <si>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</si>
  <si>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</si>
  <si>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</si>
  <si>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</si>
  <si>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</si>
  <si>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</si>
  <si>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</si>
  <si>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</si>
  <si>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</si>
  <si>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</si>
  <si>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</si>
  <si>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</si>
  <si>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</si>
  <si>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</si>
  <si>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</si>
  <si>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</si>
  <si>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</si>
  <si>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</si>
  <si>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</si>
  <si>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</si>
  <si>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</si>
  <si>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</si>
  <si>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</si>
  <si>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</si>
  <si>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</si>
  <si>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</si>
  <si>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</si>
  <si>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</si>
  <si>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</si>
  <si>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</si>
  <si>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</si>
  <si>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</si>
  <si>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</si>
  <si>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</si>
  <si>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</si>
  <si>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</si>
  <si>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</si>
  <si>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</si>
  <si>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</si>
  <si>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</si>
  <si>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</si>
  <si>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</si>
  <si>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</si>
  <si>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</si>
  <si>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</si>
  <si>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</si>
  <si>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</si>
  <si>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</si>
  <si>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</si>
  <si>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</si>
  <si>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</si>
  <si>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</si>
  <si>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</si>
  <si>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</si>
  <si>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</si>
  <si>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</si>
  <si>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</si>
  <si>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</si>
  <si>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</si>
  <si>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</si>
  <si>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</si>
  <si>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</si>
  <si>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</si>
  <si>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</si>
  <si>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</si>
  <si>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</si>
  <si>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</si>
  <si>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</si>
  <si>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</si>
  <si>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</si>
  <si>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</si>
  <si>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</si>
  <si>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</si>
  <si>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</si>
  <si>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</si>
  <si>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</si>
  <si>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</si>
  <si>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</si>
  <si>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</si>
  <si>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</si>
  <si>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</si>
  <si>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</si>
  <si>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</si>
  <si>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</si>
  <si>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</si>
  <si>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</si>
  <si>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</si>
  <si>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</si>
  <si>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</si>
  <si>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</si>
  <si>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</si>
  <si>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</si>
  <si>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</si>
  <si>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</si>
  <si>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</si>
  <si>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</si>
  <si>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</si>
  <si>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</si>
  <si>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</si>
  <si>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</si>
  <si>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</si>
  <si>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</si>
  <si>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</si>
  <si>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</si>
  <si>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</si>
  <si>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</si>
  <si>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</si>
  <si>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</si>
  <si>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</si>
  <si>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</si>
  <si>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</si>
  <si>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</si>
  <si>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</si>
  <si>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</si>
  <si>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</si>
  <si>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</si>
  <si>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</si>
  <si>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</si>
  <si>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</si>
  <si>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</si>
  <si>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</si>
  <si>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</si>
  <si>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</si>
  <si>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</si>
  <si>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</si>
  <si>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</si>
  <si>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</si>
  <si>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</si>
  <si>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</si>
  <si>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</si>
  <si>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</si>
  <si>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</si>
  <si>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</si>
  <si>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</si>
  <si>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</si>
  <si>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</si>
  <si>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</si>
  <si>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</si>
  <si>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</si>
  <si>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</si>
  <si>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</si>
  <si>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</si>
  <si>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</si>
  <si>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</si>
  <si>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</si>
  <si>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</si>
  <si>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</si>
  <si>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</si>
  <si>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</si>
  <si>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</si>
  <si>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</si>
  <si>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</si>
  <si>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</si>
  <si>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</si>
  <si>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</si>
  <si>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</si>
  <si>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</si>
  <si>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</si>
  <si>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</si>
  <si>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</si>
  <si>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</si>
  <si>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</si>
  <si>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</si>
  <si>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</si>
  <si>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</si>
  <si>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</si>
  <si>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</si>
  <si>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</si>
  <si>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</si>
  <si>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</si>
  <si>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</si>
  <si>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</si>
  <si>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</si>
  <si>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</si>
  <si>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</si>
  <si>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</si>
  <si>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</si>
  <si>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</si>
  <si>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</si>
  <si>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</si>
  <si>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</si>
  <si>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</si>
  <si>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</si>
  <si>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</si>
  <si>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</si>
  <si>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</si>
  <si>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</si>
  <si>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</si>
  <si>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</si>
  <si>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</si>
  <si>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</si>
  <si>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</si>
  <si>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</si>
  <si>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</si>
  <si>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</si>
  <si>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</si>
  <si>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</si>
  <si>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</si>
  <si>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</si>
  <si>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</si>
  <si>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</si>
  <si>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</si>
  <si>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</si>
  <si>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</si>
  <si>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</si>
  <si>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</si>
  <si>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</si>
  <si>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</si>
  <si>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</si>
  <si>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</si>
  <si>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</si>
  <si>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</si>
  <si>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</si>
  <si>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</si>
  <si>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</si>
  <si>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</si>
  <si>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</si>
  <si>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</si>
  <si>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</si>
  <si>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</si>
  <si>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</si>
  <si>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</si>
  <si>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</si>
  <si>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</si>
  <si>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</si>
  <si>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</si>
  <si>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</si>
  <si>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</si>
  <si>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</si>
  <si>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</si>
  <si>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</si>
  <si>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</si>
  <si>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</si>
  <si>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</si>
  <si>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</si>
  <si>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</si>
  <si>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</si>
  <si>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</si>
  <si>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</si>
  <si>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</si>
  <si>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</si>
  <si>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</si>
  <si>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</si>
  <si>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</si>
  <si>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</si>
  <si>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</si>
  <si>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</si>
  <si>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</si>
  <si>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</si>
  <si>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</si>
  <si>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</si>
  <si>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</si>
  <si>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</si>
  <si>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</si>
  <si>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</si>
  <si>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</si>
  <si>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</si>
  <si>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</si>
  <si>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</si>
  <si>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</si>
  <si>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</si>
  <si>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</si>
  <si>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</si>
  <si>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</si>
  <si>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</si>
  <si>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</si>
  <si>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</si>
  <si>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</si>
  <si>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</si>
  <si>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</si>
  <si>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</si>
  <si>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</si>
  <si>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</si>
  <si>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</si>
  <si>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</si>
  <si>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</si>
  <si>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</si>
  <si>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</si>
  <si>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</si>
  <si>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</si>
  <si>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</si>
  <si>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</si>
  <si>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</si>
  <si>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</si>
  <si>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</si>
  <si>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</si>
  <si>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</si>
  <si>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</si>
  <si>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</si>
  <si>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</si>
  <si>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</si>
  <si>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</si>
  <si>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</si>
  <si>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</si>
  <si>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</si>
  <si>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</si>
  <si>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</si>
  <si>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</si>
  <si>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</si>
  <si>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</si>
  <si>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</si>
  <si>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</si>
  <si>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</si>
  <si>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</si>
  <si>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</si>
  <si>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</si>
  <si>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</si>
  <si>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</si>
  <si>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</si>
  <si>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</si>
  <si>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</si>
  <si>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</si>
  <si>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</si>
  <si>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</si>
  <si>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</si>
  <si>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</si>
  <si>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</si>
  <si>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</si>
  <si>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</si>
  <si>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</si>
  <si>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</si>
  <si>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</si>
  <si>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</si>
  <si>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</si>
  <si>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</si>
  <si>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</si>
  <si>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</si>
  <si>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</si>
  <si>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</si>
  <si>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</si>
  <si>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</si>
  <si>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</si>
  <si>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</si>
  <si>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</si>
  <si>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</si>
  <si>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</si>
  <si>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</si>
  <si>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</si>
  <si>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</si>
  <si>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</si>
  <si>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</si>
  <si>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</si>
  <si>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</si>
  <si>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</si>
  <si>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</si>
  <si>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</si>
  <si>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</si>
  <si>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</si>
  <si>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</si>
  <si>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</si>
  <si>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</si>
  <si>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</si>
  <si>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</si>
  <si>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</si>
  <si>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</si>
  <si>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</si>
  <si>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</si>
  <si>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</si>
  <si>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</si>
  <si>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</si>
  <si>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</si>
  <si>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</si>
  <si>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</si>
  <si>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</si>
  <si>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</si>
  <si>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</si>
  <si>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</si>
  <si>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</si>
  <si>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</si>
  <si>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</si>
  <si>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</si>
  <si>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</si>
  <si>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</si>
  <si>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</si>
  <si>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</si>
  <si>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</si>
  <si>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</si>
  <si>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</si>
  <si>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</si>
  <si>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</si>
  <si>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</si>
  <si>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</si>
  <si>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</si>
  <si>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</si>
  <si>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</si>
  <si>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</si>
  <si>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</si>
  <si>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</si>
  <si>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</si>
  <si>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</si>
  <si>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</si>
  <si>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</si>
  <si>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</si>
  <si>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</si>
  <si>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</si>
  <si>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</si>
  <si>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</si>
  <si>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</si>
  <si>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</si>
  <si>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</si>
  <si>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</si>
  <si>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</si>
  <si>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</si>
  <si>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</si>
  <si>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</si>
  <si>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</si>
  <si>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</si>
  <si>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</si>
  <si>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</si>
  <si>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</si>
  <si>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</si>
  <si>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</si>
  <si>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</si>
  <si>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</si>
  <si>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</si>
  <si>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</si>
  <si>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</si>
  <si>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</si>
  <si>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</si>
  <si>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</si>
  <si>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</si>
  <si>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</si>
  <si>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</si>
  <si>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</si>
  <si>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</si>
  <si>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</si>
  <si>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</si>
  <si>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</si>
  <si>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</si>
  <si>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</si>
  <si>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</si>
  <si>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</si>
  <si>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</si>
  <si>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</si>
  <si>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</si>
  <si>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</si>
  <si>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</si>
  <si>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</si>
  <si>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</si>
  <si>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</si>
  <si>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</si>
  <si>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</si>
  <si>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</si>
  <si>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</si>
  <si>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</si>
  <si>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</si>
  <si>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</si>
  <si>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</si>
  <si>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</si>
  <si>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</si>
  <si>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</si>
  <si>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</si>
  <si>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</si>
  <si>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</si>
  <si>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</si>
  <si>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</si>
  <si>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</si>
  <si>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</si>
  <si>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</si>
  <si>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</si>
  <si>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</si>
  <si>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</si>
  <si>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</si>
  <si>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</si>
  <si>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</si>
  <si>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</si>
  <si>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</si>
  <si>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</si>
  <si>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</si>
  <si>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</si>
  <si>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</si>
  <si>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</si>
  <si>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</si>
  <si>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</si>
  <si>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</si>
  <si>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</si>
  <si>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</si>
  <si>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</si>
  <si>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</si>
  <si>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</si>
  <si>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</si>
  <si>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</si>
  <si>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</si>
  <si>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</si>
  <si>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</si>
  <si>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</si>
  <si>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</si>
  <si>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</si>
  <si>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</si>
  <si>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</si>
  <si>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</si>
  <si>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</si>
  <si>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</si>
  <si>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</si>
  <si>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</si>
  <si>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</si>
  <si>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</si>
  <si>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</si>
  <si>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</si>
  <si>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</si>
  <si>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</si>
  <si>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</si>
  <si>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</si>
  <si>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</si>
  <si>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</si>
  <si>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</si>
  <si>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</si>
  <si>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</si>
  <si>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</si>
  <si>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</si>
  <si>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</si>
  <si>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</si>
  <si>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</si>
  <si>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</si>
  <si>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</si>
  <si>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</si>
  <si>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</si>
  <si>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</si>
  <si>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</si>
  <si>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</si>
  <si>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</si>
  <si>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</si>
  <si>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</si>
  <si>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</si>
  <si>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</si>
  <si>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</si>
  <si>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</si>
  <si>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</si>
  <si>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</si>
  <si>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</si>
  <si>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</si>
  <si>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</si>
  <si>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</si>
  <si>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</si>
  <si>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</si>
  <si>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</si>
  <si>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</si>
  <si>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</si>
  <si>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</si>
  <si>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</si>
  <si>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</si>
  <si>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</si>
  <si>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</si>
  <si>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</si>
  <si>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</si>
  <si>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</si>
  <si>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</si>
  <si>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</si>
  <si>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</si>
  <si>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</si>
  <si>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</si>
  <si>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</si>
  <si>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</si>
  <si>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</si>
  <si>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</si>
  <si>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</si>
  <si>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</si>
  <si>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</si>
  <si>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</si>
  <si>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</si>
  <si>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</si>
  <si>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</si>
  <si>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</si>
  <si>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</si>
  <si>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</si>
  <si>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</si>
  <si>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</si>
  <si>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</si>
  <si>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</si>
  <si>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</si>
  <si>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</si>
  <si>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</si>
  <si>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</si>
  <si>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</si>
  <si>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</si>
  <si>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</si>
  <si>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</si>
  <si>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</si>
  <si>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</si>
  <si>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</si>
  <si>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</si>
  <si>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</si>
  <si>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</si>
  <si>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</si>
  <si>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</si>
  <si>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</si>
  <si>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</si>
  <si>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</si>
  <si>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</si>
  <si>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</si>
  <si>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</si>
  <si>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</si>
  <si>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</si>
  <si>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</si>
  <si>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</si>
  <si>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</si>
  <si>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</si>
  <si>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</si>
  <si>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</si>
  <si>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</si>
  <si>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</si>
  <si>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</si>
  <si>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</si>
  <si>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</si>
  <si>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</si>
  <si>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</si>
  <si>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</si>
  <si>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</si>
  <si>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</si>
  <si>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</si>
  <si>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</si>
  <si>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</si>
  <si>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</si>
  <si>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</si>
  <si>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</si>
  <si>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</si>
  <si>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</si>
  <si>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</si>
  <si>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</si>
  <si>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</si>
  <si>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</si>
  <si>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</si>
  <si>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</si>
  <si>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</si>
  <si>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</si>
  <si>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</si>
  <si>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</si>
  <si>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</si>
  <si>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</si>
  <si>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</si>
  <si>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</si>
  <si>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</si>
  <si>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</si>
  <si>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</si>
  <si>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team at gate</t>
  </si>
  <si>
    <t>PCM-20251126-00001559</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</si>
  <si>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</si>
  <si>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</si>
  <si>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</si>
  <si>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</si>
  <si>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</si>
  <si>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</si>
  <si>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</si>
  <si>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</si>
  <si>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</si>
  <si>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</si>
  <si>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</si>
  <si>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</si>
  <si>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</si>
  <si>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</si>
  <si>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</si>
  <si>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</si>
  <si>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</si>
  <si>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</si>
  <si>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</si>
  <si>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</si>
  <si>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</si>
  <si>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</si>
  <si>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</si>
  <si>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</si>
  <si>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</si>
  <si>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</si>
  <si>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</si>
  <si>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</si>
  <si>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</si>
  <si>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</si>
  <si>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</si>
  <si>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</si>
  <si>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</si>
  <si>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</si>
  <si>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</si>
  <si>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</si>
  <si>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</si>
  <si>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</si>
  <si>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</si>
  <si>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</si>
  <si>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</si>
  <si>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</si>
  <si>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</si>
  <si>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</si>
  <si>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</si>
  <si>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</si>
  <si>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</si>
  <si>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</si>
  <si>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</si>
  <si>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</si>
  <si>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</si>
  <si>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</si>
  <si>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</si>
  <si>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</si>
  <si>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</si>
  <si>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</si>
  <si>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</si>
  <si>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</si>
  <si>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</si>
  <si>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</si>
  <si>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</si>
  <si>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</si>
  <si>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</si>
  <si>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</si>
  <si>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</si>
  <si>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</si>
  <si>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</si>
  <si>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</si>
  <si>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</si>
  <si>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</si>
  <si>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</si>
  <si>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</si>
  <si>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</si>
  <si>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</si>
  <si>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</si>
  <si>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</si>
  <si>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</si>
  <si>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</si>
  <si>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</si>
  <si>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</si>
  <si>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</si>
  <si>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</si>
  <si>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</si>
  <si>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</si>
  <si>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</si>
  <si>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</si>
  <si>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PCM-20251126-00001925</t>
  </si>
  <si>
    <t xml:space="preserve">At site TS </t>
  </si>
  <si>
    <t>PCM-20251126-00001929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</si>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</sst>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66" dataDxfId="165" headerRowBorderDxfId="163" tableBorderDxfId="164" totalsRowBorderDxfId="162">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6" totalsRowShown="0" headerRowDxfId="40" dataDxfId="39" headerRowBorderDxfId="37" tableBorderDxfId="38" totalsRowBorderDxfId="36">
  <autoFilter ref="A1:L3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324.91674942129612</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0.13700405092822621</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8">
        <v>45987.744953703703</v>
      </c>
      <c r="G4" s="134">
        <f ca="1">IFERROR(NOW()-F4,"-")</f>
        <v>0.1202216435194714</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45987.865175347222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45987.865175347222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45987.865175347222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45987.865175347222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45987.865175347222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45987.865175347222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45987.865175347222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45987.865175347222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45987.865175347222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45987.865175347222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45987.865175347222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45987.865175347222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45987.865175347222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45987.865175347222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45987.865175347222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45987.865175347222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45987.865175347222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45987.865175347222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45987.865175347222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45987.865175347222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45987.865175347222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45987.865175347222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45987.865175347222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45987.865175347222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45987.865175347222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45987.865175347222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45987.865175347222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45987.865175347222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45987.865175347222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45987.865175347222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45987.865175347222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45987.865175347222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45987.865175347222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45987.865175347222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45987.865175347222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45987.865175347222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45987.865175347222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45987.865175347222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45987.865175347222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45987.865175347222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45987.865175347222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45987.865175347222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45987.865175347222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45987.865175347222</v>
      </c>
      <c r="H48" s="135"/>
      <c r="I48" s="137" t="str">
        <f>IFERROR(VLOOKUP(D48,DB!A:F,6,0),"")</f>
        <v/>
      </c>
      <c r="J48" s="137" t="str">
        <f>IFERROR(VLOOKUP(D48,DB!A:G,7,0),"")</f>
        <v/>
      </c>
      <c r="K48" s="133"/>
      <c r="L48" s="132" t="str">
        <f>IFERROR(VLOOKUP(D48,DB!A:I,9,0),"")</f>
        <v/>
      </c>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row r="52" spans="6:11" s="61" customFormat="1" ht="15" customHeight="1">
      <c r="F52" s="131"/>
      <c r="G52" s="130"/>
      <c r="H52" s="131"/>
      <c r="K52" s="129"/>
    </row>
    <row r="53" spans="6:11" s="61" customFormat="1" ht="15" customHeight="1">
      <c r="F53" s="131"/>
      <c r="G53" s="130"/>
      <c r="H53" s="131"/>
      <c r="K53"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39024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162.86533738426078</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3.4777563657407882</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45987.865175347222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45987.865175347222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45987.865175347222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45987.865175347222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45987.865175347222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45987.865175347222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45987.865175347222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45987.865175347222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45987.865175347222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45987.865175347222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45987.865175347222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45987.865175347222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45987.865175347222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45987.865175347222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45987.865175347222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45987.865175347222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45987.865175347222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45987.865175347222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45987.865175347222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45987.865175347222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45987.865175347222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45987.865175347222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45987.865175347222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45987.865175347222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45987.865175347222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45987.865175347222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45987.865175347222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45987.865175347222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45987.865175347222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45987.865175347222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45987.865175347222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45987.865175347222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45987.865175347222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45987.865175347222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45987.865175347222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45987.865175347222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45987.865175347222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45987.865175347222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45987.865175347222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45987.865175347222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45987.865175347222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45987.865175347222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45987.865175347222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45987.865175347222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45987.865175347222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45987.865175347222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45987.865175347222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45987.865175347222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45987.865175347222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45987.865175347222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45987.865175347222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45987.865175347222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45987.865175347222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45987.865175347222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45987.865175347222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45987.865175347222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45987.865175347222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45987.865175347222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45987.865175347222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45987.865175347222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45987.865175347222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45987.865175347222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45987.865175347222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45987.865175347222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45987.865175347222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45987.865175347222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45987.865175347222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45987.865175347222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45987.865175347222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45987.865175347222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45987.865175347222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45987.865175347222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45987.865175347222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45987.865175347222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45987.865175347222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45987.865175347222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45987.865175347222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45987.865175347222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45987.865175347222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45987.865175347222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45987.865175347222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45987.865175347222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45987.865175347222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45987.865175347222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45987.865175347222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45987.865175347222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45987.865175347222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45987.865175347222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45987.865175347222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45987.865175347222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45987.865175347222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45987.865175347222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45987.865175347222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45987.865175347222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45987.865175347222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45987.865175347222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45987.865175347222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45987.865175347222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45987.865175347222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45987.865175347222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45987.865175347222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45987.865175347222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45987.865175347222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45987.865175347222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45987.865175347222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45987.865175347222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45987.865175347222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45987.865175347222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45987.865175347222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45987.865175347222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45987.865175347222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45987.865175347222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45987.865175347222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45987.865175347222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45987.865175347222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45987.865175347222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45987.865175347222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45987.865175347222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45987.865175347222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45987.865175347222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45987.865175347222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45987.865175347222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45987.865175347222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45987.865175347222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45987.865175347222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45987.865175347222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45987.865175347222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45987.865175347222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45987.865175347222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45987.865175347222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45987.865175347222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45987.865175347222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45987.865175347222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45987.865175347222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45987.865175347222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45987.865175347222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45987.865175347222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45987.865175347222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45987.865175347222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45987.865175347222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45987.865175347222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45987.865175347222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45987.865175347222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45987.865175347222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45987.865175347222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45987.865175347222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45987.865175347222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45987.865175347222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45987.865175347222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45987.865175347222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45987.865175347222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45987.865175347222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45987.865175347222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45987.865175347222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45987.865175347222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45987.865175347222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45987.865175347222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45987.865175347222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45987.865175347222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45987.865175347222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45987.865175347222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45987.865175347222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45987.865175347222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45987.865175347222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45987.865175347222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45987.865175347222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45987.865175347222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45987.865175347222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45987.865175347222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45987.865175347222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45987.865175347222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45987.865175347222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45987.865175347222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45987.865175347222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45987.865175347222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45987.865175347222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45987.865175347222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45987.865175347222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45987.865175347222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45987.865175347222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45987.865175347222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45987.865175347222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45987.865175347222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45987.865175347222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45987.865175347222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45987.865175347222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45987.865175347222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45987.865175347222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45987.865175347222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45987.865175347222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45987.865175347222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45987.865175347222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45987.865175347222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45987.865175347222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45987.865175347222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45987.865175347222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45987.865175347222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45987.865175347222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45987.865175347222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45987.865175347222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45987.865175347222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45987.865175347222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45987.865175347222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45987.865175347222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45987.865175347222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45987.865175347222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45987.865175347222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45987.865175347222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45987.865175347222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45987.865175347222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45987.865175347222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45987.865175347222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45987.865175347222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45987.865175347222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45987.865175347222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45987.865175347222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45987.865175347222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45987.865175347222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45987.865175347222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45987.865175347222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45987.865175347222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45987.865175347222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45987.865175347222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45987.865175347222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45987.865175347222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45987.865175347222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45987.865175347222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45987.865175347222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45987.865175347222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45987.865175347222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45987.865175347222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45987.865175347222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45987.865175347222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45987.865175347222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45987.865175347222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45987.865175347222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45987.865175347222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45987.865175347222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45987.865175347222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45987.865175347222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45987.865175347222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45987.865175347222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45987.865175347222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45987.865175347222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45987.865175347222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45987.865175347222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45987.865175347222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45987.865175347222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45987.865175347222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45987.865175347222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45987.865175347222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45987.865175347222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45987.865175347222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45987.865175347222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45987.865175347222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45987.865175347222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45987.865175347222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45987.865175347222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45987.865175347222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45987.865175347222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45987.865175347222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45987.865175347222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45987.865175347222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45987.865175347222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45987.865175347222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45987.865175347222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45987.865175347222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45987.865175347222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45987.865175347222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45987.865175347222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45987.865175347222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45987.865175347222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45987.865175347222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45987.865175347222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45987.865175347222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45987.865175347222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45987.865175347222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45987.865175347222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45987.865175347222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45987.865175347222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45987.865175347222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45987.865175347222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45987.865175347222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45987.865175347222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45987.865175347222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45987.865175347222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45987.865175347222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45987.865175347222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45987.865175347222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45987.865175347222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45987.865175347222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45987.865175347222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45987.865175347222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45987.865175347222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45987.865175347222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45987.865175347222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45987.865175347222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45987.865175347222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45987.865175347222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45987.865175347222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45987.865175347222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45987.865175347222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45987.865175347222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45987.865175347222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45987.865175347222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45987.865175347222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45987.865175347222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45987.865175347222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45987.865175347222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45987.865175347222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45987.865175347222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45987.865175347222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45987.865175347222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45987.865175347222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45987.865175347222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45987.865175347222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45987.865175347222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45987.865175347222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45987.865175347222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45987.865175347222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45987.865175347222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45987.865175347222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45987.865175347222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45987.865175347222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45987.865175347222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45987.865175347222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45987.865175347222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45987.865175347222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45987.865175347222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45987.865175347222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45987.865175347222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45987.865175347222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45987.865175347222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45987.865175347222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45987.865175347222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45987.865175347222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45987.865175347222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45987.865175347222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45987.865175347222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45987.865175347222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45987.865175347222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45987.865175347222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45987.865175347222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45987.865175347222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45987.865175347222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45987.865175347222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45987.865175347222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45987.865175347222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45987.865175347222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45987.865175347222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45987.865175347222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45987.865175347222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45987.865175347222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45987.865175347222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45987.865175347222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45987.865175347222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45987.865175347222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45987.865175347222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45987.865175347222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45987.865175347222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45987.865175347222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45987.865175347222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45987.865175347222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45987.865175347222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45987.865175347222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45987.865175347222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45987.865175347222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45987.865175347222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45987.865175347222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45987.865175347222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45987.865175347222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45987.865175347222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45987.865175347222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45987.865175347222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45987.865175347222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45987.865175347222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45987.865175347222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45987.865175347222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45987.865175347222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45987.865175347222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45987.865175347222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45987.865175347222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45987.865175347222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45987.865175347222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45987.865175347222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45987.865175347222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45987.865175347222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45987.865175347222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45987.865175347222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45987.865175347222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45987.865175347222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45987.865175347222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45987.865175347222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45987.865175347222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45987.865175347222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45987.865175347222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45987.865175347222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45987.865175347222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45987.865175347222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45987.865175347222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45987.865175347222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45987.865175347222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45987.865175347222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45987.865175347222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45987.865175347222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45987.865175347222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45987.865175347222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45987.865175347222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45987.865175347222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45987.865175347222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45987.865175347222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45987.865175347222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45987.865175347222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45987.865175347222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45987.865175347222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45987.865175347222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45987.865175347222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45987.865175347222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45987.865175347222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45987.865175347222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45987.865175347222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45987.865175347222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45987.865175347222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45987.865175347222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45987.865175347222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45987.865175347222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45987.865175347222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45987.865175347222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45987.865175347222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45987.865175347222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45987.865175347222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45987.865175347222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45987.865175347222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45987.865175347222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45987.865175347222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45987.865175347222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45987.865175347222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45987.865175347222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45987.865175347222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45987.865175347222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45987.865175347222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45987.865175347222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45987.865175347222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45987.865175347222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45987.865175347222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45987.865175347222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45987.865175347222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45987.865175347222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45987.865175347222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45987.865175347222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45987.865175347222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45987.865175347222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45987.865175347222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45987.865175347222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45987.865175347222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45987.865175347222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45987.865175347222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45987.865175347222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45987.865175347222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45987.865175347222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45987.865175347222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45987.865175347222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45987.865175347222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45987.865175347222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45987.865175347222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45987.865175347222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45987.865175347222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45987.865175347222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45987.865175347222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45987.865175347222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45987.865175347222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45987.865175347222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45987.865175347222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45987.865175347222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45987.865175347222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45987.865175347222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45987.865175347222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45987.865175347222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45987.865175347222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45987.865175347222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45987.865175347222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45987.865175347222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45987.865175347222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45987.865175347222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45987.865175347222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45987.865175347222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45987.865175347222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45987.865175347222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45987.865175347222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45987.865175347222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45987.865175347222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45987.865175347222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45987.865175347222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45987.865175347222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45987.865175347222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45987.865175347222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45987.865175347222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45987.865175347222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45987.865175347222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45987.865175347222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45987.865175347222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45987.865175347222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45987.865175347222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45987.865175347222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45987.865175347222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45987.865175347222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45987.865175347222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45987.865175347222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45987.865175347222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45987.865175347222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45987.865175347222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45987.865175347222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45987.865175347222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45987.865175347222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45987.865175347222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45987.865175347222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45987.865175347222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45987.865175347222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45987.865175347222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45987.865175347222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45987.865175347222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45987.865175347222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45987.865175347222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45987.865175347222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45987.865175347222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45987.865175347222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45987.865175347222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45987.865175347222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45987.865175347222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45987.865175347222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45987.865175347222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45987.865175347222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45987.865175347222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45987.865175347222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45987.865175347222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45987.865175347222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45987.865175347222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45987.865175347222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45987.865175347222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45987.865175347222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45987.865175347222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45987.865175347222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45987.865175347222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45987.865175347222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45987.865175347222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45987.865175347222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45987.865175347222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45987.865175347222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45987.865175347222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45987.865175347222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45987.865175347222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45987.865175347222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45987.865175347222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45987.865175347222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45987.865175347222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45987.865175347222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45987.865175347222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45987.865175347222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45987.865175347222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45987.865175347222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45987.865175347222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45987.865175347222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45987.865175347222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45987.865175347222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45987.865175347222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45987.865175347222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45987.865175347222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45987.865175347222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45987.865175347222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45987.865175347222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45987.865175347222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45987.865175347222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45987.865175347222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45987.865175347222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45987.865175347222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45987.865175347222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45987.865175347222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45987.865175347222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45987.865175347222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45987.865175347222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45987.865175347222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45987.865175347222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45987.865175347222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45987.865175347222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45987.865175347222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45987.865175347222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45987.865175347222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45987.865175347222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45987.865175347222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45987.865175347222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45987.865175347222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45987.865175347222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45987.865175347222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45987.865175347222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45987.865175347222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45987.865175347222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45987.865175347222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45987.865175347222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45987.865175347222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45987.865175347222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45987.865175347222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45987.865175347222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45987.865175347222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45987.865175347222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45987.865175347222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45987.865175347222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45987.865175347222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45987.865175347222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45987.865175347222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45987.865175347222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45987.865175347222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45987.865175347222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45987.865175347222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45987.865175347222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45987.865175347222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45987.865175347222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45987.865175347222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45987.865175347222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45987.865175347222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45987.865175347222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45987.865175347222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45987.865175347222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45987.865175347222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45987.865175347222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45987.865175347222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45987.865175347222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45987.865175347222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45987.865175347222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45987.865175347222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45987.865175347222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45987.865175347222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45987.865175347222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45987.865175347222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45987.865175347222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45987.865175347222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45987.865175347222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45987.865175347222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45987.865175347222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45987.865175347222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45987.865175347222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45987.865175347222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45987.865175347222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45987.865175347222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45987.865175347222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45987.865175347222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45987.865175347222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45987.865175347222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45987.865175347222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45987.865175347222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45987.865175347222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45987.865175347222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45987.865175347222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45987.865175347222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45987.865175347222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45987.865175347222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45987.865175347222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45987.865175347222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45987.865175347222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45987.865175347222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45987.865175347222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45987.865175347222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45987.865175347222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45987.865175347222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45987.865175347222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45987.865175347222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45987.865175347222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45987.865175347222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45987.865175347222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45987.865175347222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45987.865175347222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45987.865175347222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45987.865175347222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45987.865175347222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45987.865175347222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45987.865175347222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45987.865175347222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45987.865175347222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45987.865175347222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45987.865175347222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45987.865175347222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45987.865175347222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45987.865175347222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45987.865175347222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45987.865175347222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45987.865175347222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45987.865175347222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45987.865175347222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45987.865175347222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45987.865175347222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45987.865175347222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45987.865175347222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45987.865175347222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45987.865175347222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45987.865175347222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45987.865175347222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45987.865175347222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45987.865175347222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45987.865175347222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45987.865175347222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45987.865175347222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45987.865175347222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45987.865175347222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45987.865175347222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45987.865175347222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45987.865175347222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45987.865175347222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45987.865175347222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45987.865175347222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45987.865175347222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45987.865175347222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45987.865175347222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45987.865175347222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45987.865175347222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45987.865175347222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45987.865175347222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45987.865175347222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45987.865175347222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45987.865175347222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45987.865175347222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45987.865175347222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45987.865175347222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45987.865175347222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45987.865175347222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45987.865175347222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45987.865175347222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45987.865175347222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45987.865175347222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45987.865175347222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45987.865175347222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45987.865175347222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45987.865175347222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45987.865175347222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45987.865175347222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45987.865175347222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45987.865175347222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45987.865175347222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45987.865175347222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45987.865175347222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45987.865175347222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45987.865175347222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45987.865175347222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45987.865175347222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45987.865175347222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45987.865175347222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45987.865175347222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45987.865175347222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45987.865175347222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45987.865175347222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45987.865175347222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45987.865175347222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45987.865175347222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45987.865175347222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45987.865175347222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45987.865175347222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45987.865175347222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45987.865175347222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45987.865175347222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45987.865175347222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45987.865175347222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45987.865175347222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45987.865175347222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45987.865175347222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45987.865175347222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45987.865175347222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45987.865175347222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45987.865175347222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45987.865175347222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45987.865175347222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45987.865175347222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45987.865175347222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45987.865175347222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45987.865175347222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45987.865175347222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45987.865175347222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45987.865175347222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45987.865175347222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45987.865175347222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45987.865175347222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45987.865175347222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45987.865175347222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45987.865175347222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45987.865175347222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45987.865175347222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45987.865175347222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45987.865175347222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45987.865175347222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45987.865175347222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45987.865175347222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45987.865175347222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45987.865175347222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45987.865175347222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45987.865175347222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45987.865175347222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45987.865175347222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45987.865175347222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45987.865175347222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45987.865175347222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45987.865175347222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45987.865175347222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45987.865175347222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45987.865175347222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45987.865175347222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45987.865175347222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45987.865175347222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45987.865175347222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45987.865175347222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45987.865175347222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45987.865175347222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45987.865175347222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45987.865175347222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45987.865175347222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45987.865175347222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45987.865175347222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45987.865175347222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45987.865175347222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45987.865175347222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45987.865175347222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45987.865175347222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45987.865175347222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45987.865175347222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45987.865175347222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45987.865175347222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45987.865175347222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45987.865175347222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45987.865175347222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45987.865175347222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45987.865175347222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45987.865175347222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45987.865175347222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45987.865175347222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45987.865175347222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45987.865175347222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45987.865175347222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45987.865175347222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45987.865175347222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45987.865175347222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45987.865175347222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45987.865175347222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45987.865175347222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45987.865175347222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45987.865175347222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45987.865175347222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45987.865175347222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45987.865175347222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45987.865175347222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45987.865175347222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45987.865175347222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45987.865175347222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45987.865175347222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45987.865175347222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45987.865175347222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45987.865175347222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45987.865175347222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45987.865175347222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45987.865175347222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45987.865175347222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45987.865175347222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45987.865175347222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45987.865175347222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45987.865175347222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45987.865175347222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45987.865175347222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45987.865175347222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45987.865175347222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45987.865175347222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45987.865175347222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45987.865175347222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45987.865175347222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45987.865175347222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45987.865175347222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45987.865175347222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45987.865175347222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45987.865175347222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45987.865175347222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45987.865175347222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45987.865175347222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45987.865175347222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45987.865175347222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45987.865175347222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45987.865175347222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45987.865175347222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45987.865175347222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45987.865175347222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45987.865175347222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45987.865175347222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45987.865175347222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45987.865175347222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45987.865175347222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45987.865175347222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45987.865175347222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45987.865175347222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45987.865175347222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45987.865175347222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45987.865175347222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45987.865175347222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45987.865175347222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45987.865175347222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45987.865175347222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45987.865175347222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45987.865175347222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45987.865175347222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45987.865175347222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45987.865175347222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45987.865175347222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45987.865175347222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45987.865175347222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45987.865175347222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45987.865175347222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45987.865175347222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45987.865175347222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45987.865175347222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45987.865175347222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45987.865175347222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45987.865175347222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45987.865175347222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45987.865175347222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45987.865175347222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45987.865175347222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45987.865175347222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45987.865175347222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45987.865175347222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45987.865175347222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45987.865175347222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45987.865175347222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45987.865175347222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45987.865175347222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45987.865175347222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45987.865175347222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45987.865175347222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45987.865175347222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45987.865175347222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45987.865175347222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45987.865175347222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45987.865175347222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45987.865175347222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45987.865175347222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45987.865175347222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45987.865175347222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45987.865175347222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45987.865175347222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45987.865175347222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45987.865175347222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45987.865175347222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45987.865175347222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45987.865175347222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45987.865175347222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45987.865175347222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45987.865175347222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45987.865175347222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45987.865175347222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45987.865175347222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45987.865175347222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45987.865175347222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45987.865175347222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45987.865175347222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45987.865175347222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45987.865175347222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45987.865175347222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45987.865175347222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45987.865175347222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45987.865175347222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45987.865175347222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45987.865175347222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45987.865175347222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45987.865175347222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45987.865175347222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45987.865175347222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45987.865175347222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45987.865175347222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45987.865175347222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45987.865175347222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45987.865175347222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45987.865175347222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45987.865175347222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45987.865175347222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45987.865175347222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45987.865175347222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45987.865175347222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45987.865175347222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45987.865175347222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45987.865175347222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45987.865175347222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45987.865175347222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45987.865175347222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45987.865175347222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45987.865175347222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45987.865175347222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45987.865175347222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45987.865175347222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45987.865175347222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45987.865175347222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45987.865175347222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45987.865175347222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45987.865175347222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45987.865175347222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45987.865175347222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45987.865175347222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45987.865175347222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45987.865175347222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45987.865175347222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45987.865175347222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45987.865175347222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45987.865175347222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45987.865175347222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45987.865175347222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45987.865175347222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45987.865175347222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45987.865175347222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45987.865175347222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45987.865175347222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45987.865175347222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45987.865175347222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45987.865175347222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45987.865175347222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45987.865175347222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45987.865175347222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45987.865175347222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45987.865175347222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45987.865175347222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45987.865175347222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45987.865175347222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45987.865175347222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45987.865175347222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45987.865175347222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45987.865175347222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45987.865175347222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45987.865175347222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45987.865175347222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45987.865175347222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45987.865175347222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45987.865175347222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45987.865175347222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45987.865175347222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45987.865175347222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45987.865175347222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45987.865175347222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45987.865175347222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45987.865175347222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45987.865175347222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45987.865175347222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45987.865175347222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45987.865175347222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45987.865175347222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45987.865175347222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45987.865175347222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45987.865175347222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45987.865175347222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45987.865175347222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45987.865175347222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45987.865175347222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45987.865175347222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45987.865175347222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6"/>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284.38445775462606</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1</v>
      </c>
      <c r="D3" s="88" t="s">
        <v>29943</v>
      </c>
      <c r="E3" s="91" t="s">
        <v>39021</v>
      </c>
      <c r="F3" s="92">
        <v>45987.822905092595</v>
      </c>
      <c r="G3" s="93">
        <f t="shared" ref="G3:G34" ca="1" si="0">IFERROR(NOW()-F3,"")</f>
        <v>4.227025462751044E-2</v>
      </c>
      <c r="H3" s="92">
        <v>45987.776145833333</v>
      </c>
      <c r="I3" s="92" t="str">
        <f>IFERROR(VLOOKUP(D3,DB!A:F,6,0),"")</f>
        <v>SCECO</v>
      </c>
      <c r="J3" s="92" t="str">
        <f>IFERROR(VLOOKUP(D3,DB!A:G,7,0),"")</f>
        <v>Dead</v>
      </c>
      <c r="K3" s="94" t="s">
        <v>39114</v>
      </c>
      <c r="L3" s="88" t="str">
        <f>IFERROR(VLOOKUP(D3,DB!A:I,9,0),"")</f>
        <v>Latis</v>
      </c>
    </row>
    <row r="4" spans="1:16" ht="15" customHeight="1">
      <c r="A4" s="110" t="s">
        <v>39115</v>
      </c>
      <c r="B4" s="110" t="str">
        <f>IFERROR(VLOOKUP(D4,DB!A:K,11,0),"")</f>
        <v>R4</v>
      </c>
      <c r="C4" s="90">
        <v>1</v>
      </c>
      <c r="D4" s="88" t="s">
        <v>38035</v>
      </c>
      <c r="E4" s="91" t="s">
        <v>39021</v>
      </c>
      <c r="F4" s="92">
        <v>45987.824872685182</v>
      </c>
      <c r="G4" s="93">
        <f t="shared" ca="1" si="0"/>
        <v>4.0302662040630821E-2</v>
      </c>
      <c r="H4" s="92">
        <v>45987.819027777776</v>
      </c>
      <c r="I4" s="92" t="str">
        <f>IFERROR(VLOOKUP(D4,DB!A:F,6,0),"")</f>
        <v>SCECO</v>
      </c>
      <c r="J4" s="92" t="str">
        <f>IFERROR(VLOOKUP(D4,DB!A:G,7,0),"")</f>
        <v>Good</v>
      </c>
      <c r="K4" s="94" t="s">
        <v>39116</v>
      </c>
      <c r="L4" s="88" t="str">
        <f>IFERROR(VLOOKUP(D4,DB!A:I,9,0),"")</f>
        <v>Latis</v>
      </c>
    </row>
    <row r="5" spans="1:16" ht="15" customHeight="1">
      <c r="A5" s="110"/>
      <c r="B5" s="110" t="str">
        <f>IFERROR(VLOOKUP(D5,DB!A:K,11,0),"")</f>
        <v/>
      </c>
      <c r="C5" s="90"/>
      <c r="D5" s="88"/>
      <c r="E5" s="91"/>
      <c r="F5" s="92"/>
      <c r="G5" s="93">
        <f t="shared" ca="1" si="0"/>
        <v>45987.865175347222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45987.865175347222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45987.865175347222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45987.865175347222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45987.865175347222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45987.865175347222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45987.865175347222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45987.865175347222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45987.865175347222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45987.865175347222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45987.865175347222</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45987.865175347222</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45987.865175347222</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45987.865175347222</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45987.865175347222</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45987.865175347222</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45987.865175347222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45987.865175347222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45987.865175347222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45987.865175347222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45987.865175347222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45987.865175347222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45987.865175347222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45987.865175347222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45987.865175347222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45987.865175347222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45987.865175347222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45987.865175347222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45987.865175347222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45987.865175347222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45987.865175347222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45987.865175347222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45987.865175347222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45987.865175347222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45987.865175347222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45987.865175347222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45987.865175347222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45987.865175347222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45987.865175347222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45987.865175347222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45987.865175347222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45987.865175347222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45987.865175347222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45987.865175347222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45987.865175347222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45987.865175347222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45987.865175347222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45987.865175347222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45987.865175347222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45987.865175347222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45987.865175347222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45987.865175347222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45987.865175347222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45987.865175347222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45987.865175347222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45987.865175347222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45987.865175347222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45987.865175347222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45987.865175347222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45987.865175347222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45987.865175347222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45987.865175347222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45987.865175347222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45987.865175347222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45987.865175347222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45987.865175347222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45987.865175347222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45987.865175347222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45987.865175347222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45987.865175347222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45987.865175347222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45987.865175347222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45987.865175347222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45987.865175347222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45987.865175347222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45987.865175347222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45987.865175347222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45987.865175347222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45987.865175347222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45987.865175347222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45987.865175347222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45987.865175347222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45987.865175347222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45987.865175347222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45987.865175347222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45987.865175347222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45987.865175347222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45987.865175347222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45987.865175347222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45987.865175347222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45987.865175347222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45987.865175347222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45987.865175347222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45987.865175347222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45987.865175347222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45987.865175347222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45987.865175347222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45987.865175347222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45987.865175347222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45987.865175347222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45987.865175347222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45987.865175347222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45987.865175347222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45987.865175347222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45987.865175347222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45987.865175347222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45987.865175347222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45987.865175347222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45987.865175347222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45987.865175347222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45987.865175347222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45987.865175347222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45987.865175347222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45987.865175347222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45987.865175347222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45987.865175347222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45987.865175347222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45987.865175347222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45987.865175347222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45987.865175347222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45987.865175347222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45987.865175347222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45987.865175347222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45987.865175347222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45987.865175347222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45987.865175347222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45987.865175347222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45987.865175347222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45987.865175347222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45987.865175347222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45987.865175347222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45987.865175347222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45987.865175347222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45987.865175347222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45987.865175347222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45987.865175347222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45987.865175347222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45987.865175347222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45987.865175347222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45987.865175347222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45987.865175347222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45987.865175347222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45987.865175347222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45987.865175347222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45987.865175347222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45987.865175347222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45987.865175347222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45987.865175347222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45987.865175347222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45987.865175347222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45987.865175347222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45987.865175347222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45987.865175347222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45987.865175347222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45987.865175347222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45987.865175347222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45987.865175347222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45987.865175347222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45987.865175347222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45987.865175347222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45987.865175347222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45987.865175347222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45987.865175347222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45987.865175347222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45987.865175347222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45987.865175347222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45987.865175347222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45987.865175347222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45987.865175347222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45987.865175347222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45987.865175347222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45987.865175347222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45987.865175347222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45987.865175347222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45987.865175347222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45987.865175347222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45987.865175347222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45987.865175347222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45987.865175347222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45987.865175347222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45987.865175347222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45987.865175347222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45987.865175347222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45987.865175347222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45987.865175347222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45987.865175347222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45987.865175347222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45987.865175347222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45987.865175347222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45987.865175347222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45987.865175347222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45987.865175347222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45987.865175347222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45987.865175347222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45987.865175347222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45987.865175347222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45987.865175347222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45987.865175347222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45987.865175347222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45987.865175347222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45987.865175347222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45987.865175347222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45987.865175347222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45987.865175347222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45987.865175347222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45987.865175347222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45987.865175347222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45987.865175347222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45987.865175347222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45987.865175347222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45987.865175347222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45987.865175347222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45987.865175347222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45987.865175347222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45987.865175347222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45987.865175347222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45987.865175347222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45987.865175347222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45987.865175347222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45987.865175347222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45987.865175347222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45987.865175347222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90" ca="1" si="4">IFERROR(NOW()-F227,"")</f>
        <v>45987.865175347222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45987.865175347222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45987.865175347222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45987.865175347222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45987.865175347222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45987.865175347222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45987.865175347222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45987.865175347222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45987.865175347222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45987.865175347222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45987.865175347222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45987.865175347222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45987.865175347222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45987.865175347222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45987.865175347222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45987.865175347222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45987.865175347222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45987.865175347222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45987.865175347222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45987.865175347222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45987.865175347222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45987.865175347222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45987.865175347222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45987.865175347222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45987.865175347222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45987.865175347222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45987.865175347222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45987.865175347222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45987.865175347222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45987.865175347222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45987.865175347222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45987.865175347222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45987.865175347222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45987.865175347222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45987.865175347222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45987.865175347222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45987.865175347222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45987.865175347222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45987.865175347222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45987.865175347222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45987.865175347222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45987.865175347222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45987.865175347222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45987.865175347222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45987.865175347222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45987.865175347222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45987.865175347222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45987.865175347222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45987.865175347222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45987.865175347222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45987.865175347222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45987.865175347222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45987.865175347222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45987.865175347222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45987.865175347222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45987.865175347222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45987.865175347222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45987.865175347222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45987.865175347222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45987.865175347222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45987.865175347222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45987.865175347222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45987.865175347222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45987.865175347222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ref="G291:G336" ca="1" si="5">IFERROR(NOW()-F291,"")</f>
        <v>45987.865175347222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45987.865175347222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45987.865175347222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45987.865175347222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45987.865175347222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45987.865175347222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45987.865175347222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45987.865175347222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45987.865175347222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45987.865175347222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45987.865175347222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45987.865175347222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45987.865175347222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45987.865175347222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45987.865175347222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45987.865175347222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45987.865175347222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45987.865175347222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45987.865175347222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45987.865175347222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45987.865175347222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45987.865175347222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45987.865175347222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45987.865175347222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45987.865175347222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45987.865175347222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45987.865175347222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45987.865175347222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45987.865175347222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45987.865175347222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45987.865175347222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45987.865175347222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45987.865175347222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45987.865175347222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45987.865175347222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45987.865175347222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45987.865175347222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45987.865175347222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45987.865175347222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45987.865175347222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45987.865175347222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45987.865175347222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45987.865175347222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45987.865175347222</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45987.865175347222</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45987.865175347222</v>
      </c>
      <c r="H336" s="92"/>
      <c r="I336" s="110" t="str">
        <f>IFERROR(VLOOKUP(D336,DB!A:F,6,0),"")</f>
        <v/>
      </c>
      <c r="J336" s="110" t="str">
        <f>IFERROR(VLOOKUP(D336,DB!A:G,7,0),"")</f>
        <v/>
      </c>
      <c r="K336" s="94"/>
      <c r="L336" s="88" t="str">
        <f>IFERROR(VLOOKUP(D336,DB!A:I,9,0),"")</f>
        <v/>
      </c>
    </row>
  </sheetData>
  <dataValidations count="2">
    <dataValidation allowBlank="1" showInputMessage="1" showErrorMessage="1" sqref="E1" xr:uid="{A4F81451-56CC-4543-9497-104C4E44EE4B}"/>
    <dataValidation type="list" allowBlank="1" showInputMessage="1" showErrorMessage="1" sqref="E2:E3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D14" sqref="D1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39117</v>
      </c>
      <c r="B2" s="37" t="str">
        <f>IFERROR(VLOOKUP(D2,DB!A:K,11,0),"")</f>
        <v>R5</v>
      </c>
      <c r="C2" s="37">
        <v>3</v>
      </c>
      <c r="D2" s="103" t="s">
        <v>36011</v>
      </c>
      <c r="E2" s="37" t="s">
        <v>39021</v>
      </c>
      <c r="F2" s="38">
        <v>45891.832060185188</v>
      </c>
      <c r="G2" s="105">
        <f ca="1">IFERROR(NOW()-F2,"")</f>
        <v>96.033115162033937</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39024</v>
      </c>
      <c r="F3" s="38">
        <v>45926.188877314817</v>
      </c>
      <c r="G3" s="105">
        <f t="shared" ref="G3" ca="1" si="0">IFERROR(NOW()-F3,"")</f>
        <v>61.676298032405612</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39024</v>
      </c>
      <c r="F4" s="107">
        <v>45948.661111111112</v>
      </c>
      <c r="G4" s="108">
        <f t="shared" ref="G4" ca="1" si="1">IFERROR(NOW()-F4,"")</f>
        <v>39.204064236109843</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19">
        <v>45981.373298611114</v>
      </c>
      <c r="G5" s="108">
        <f ca="1">IFERROR(NOW()-F5,"")</f>
        <v>6.4918767361086793</v>
      </c>
      <c r="H5" s="119">
        <v>45981.360798611109</v>
      </c>
      <c r="I5" s="106" t="str">
        <f>IFERROR(VLOOKUP(D5,DB!A:F,6,0),"")</f>
        <v>SCECO</v>
      </c>
      <c r="J5" s="106" t="str">
        <f>IFERROR(VLOOKUP(D5,DB!A:G,7,0),"")</f>
        <v>Dead</v>
      </c>
      <c r="K5" s="106" t="s">
        <v>39124</v>
      </c>
      <c r="L5" s="106" t="str">
        <f>IFERROR(VLOOKUP(D5,DB!A:I,9,0),"")</f>
        <v>Latis</v>
      </c>
    </row>
    <row r="6" spans="1:13" s="39" customFormat="1">
      <c r="A6" s="37"/>
      <c r="B6" s="37" t="str">
        <f>IFERROR(VLOOKUP(D6,DB!A:K,11,0),"")</f>
        <v/>
      </c>
      <c r="C6" s="37"/>
      <c r="D6" s="37"/>
      <c r="E6" s="37"/>
      <c r="F6" s="38"/>
      <c r="G6" s="108">
        <f t="shared" ref="G6:G41" ca="1" si="2">IFERROR(NOW()-F6,"")</f>
        <v>45987.865175347222</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45987.865175347222</v>
      </c>
      <c r="H7" s="38"/>
      <c r="I7" s="37" t="str">
        <f>IFERROR(VLOOKUP(D7,DB!A:F,6,0),"")</f>
        <v/>
      </c>
      <c r="J7" s="37" t="str">
        <f>IFERROR(VLOOKUP(D7,DB!A:G,7,0),"")</f>
        <v/>
      </c>
      <c r="K7" s="37"/>
      <c r="L7" s="37" t="str">
        <f>IFERROR(VLOOKUP(D7,DB!A:I,9,0),"")</f>
        <v/>
      </c>
    </row>
    <row r="8" spans="1:13" s="39" customFormat="1">
      <c r="A8" s="37"/>
      <c r="B8" s="37" t="str">
        <f>IFERROR(VLOOKUP(D8,DB!A:K,11,0),"")</f>
        <v/>
      </c>
      <c r="C8" s="37"/>
      <c r="D8" s="149"/>
      <c r="E8" s="37"/>
      <c r="F8" s="38"/>
      <c r="G8" s="108">
        <f t="shared" ca="1" si="2"/>
        <v>45987.865175347222</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t="shared" ca="1" si="2"/>
        <v>45987.865175347222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45987.865175347222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45987.865175347222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45987.865175347222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45987.865175347222</v>
      </c>
      <c r="H13" s="38"/>
      <c r="I13" s="37" t="str">
        <f>IFERROR(VLOOKUP(D13,DB!A:F,6,0),"")</f>
        <v/>
      </c>
      <c r="J13" s="37" t="str">
        <f>IFERROR(VLOOKUP(D13,DB!A:G,7,0),"")</f>
        <v/>
      </c>
      <c r="K13" s="37"/>
      <c r="L13" s="37" t="str">
        <f>IFERROR(VLOOKUP(D13,DB!A:I,9,0),"")</f>
        <v/>
      </c>
    </row>
    <row r="14" spans="1:13" s="39" customFormat="1">
      <c r="A14" s="37"/>
      <c r="B14" s="146" t="str">
        <f>IFERROR(VLOOKUP(D14,DB!A:K,11,0),"")</f>
        <v/>
      </c>
      <c r="C14" s="37"/>
      <c r="D14" s="37"/>
      <c r="E14" s="37"/>
      <c r="F14" s="38"/>
      <c r="G14" s="147">
        <f t="shared" ca="1" si="2"/>
        <v>45987.865175347222</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45987.865175347222</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45987.865175347222</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45987.865175347222</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45987.865175347222</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45987.865175347222</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45987.865175347222</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45987.865175347222</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t="shared" ca="1" si="2"/>
        <v>45987.865175347222</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45987.865175347222</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45987.865175347222</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45987.865175347222</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45987.865175347222</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45987.865175347222</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45987.865175347222</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45987.865175347222</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45987.865175347222</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45987.865175347222</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45987.865175347222</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45987.865175347222</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45987.865175347222</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45987.865175347222</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45987.865175347222</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45987.865175347222</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45987.865175347222</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45987.865175347222</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45987.865175347222</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t="shared" ca="1" si="2"/>
        <v>45987.865175347222</v>
      </c>
      <c r="H41" s="38"/>
      <c r="I41" s="146" t="str">
        <f>IFERROR(VLOOKUP(D41,DB!A:F,6,0),"")</f>
        <v/>
      </c>
      <c r="J41" s="146" t="str">
        <f>IFERROR(VLOOKUP(D41,DB!A:G,7,0),"")</f>
        <v/>
      </c>
      <c r="K41" s="37"/>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45987.865175347222</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45987.865175347222</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45987.865175347222</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45987.865175347222</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45987.865175347222</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45987.865175347222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45987.865175347222</v>
      </c>
      <c r="H8" s="126"/>
      <c r="I8" s="124" t="str">
        <f>IFERROR(VLOOKUP(D8,DB!A:F,6,0),"")</f>
        <v/>
      </c>
      <c r="J8" s="124" t="str">
        <f>IFERROR(VLOOKUP(D8,DB!A:G,7,0),"")</f>
        <v/>
      </c>
      <c r="K8" s="127" t="s">
        <v>39125</v>
      </c>
      <c r="L8" s="128" t="str">
        <f>IFERROR(VLOOKUP(D8,DB!A:I,9,0),"")</f>
        <v/>
      </c>
    </row>
    <row r="9" spans="1:16382" ht="31.5" customHeight="1">
      <c r="A9" s="123"/>
      <c r="B9" s="124" t="str">
        <f>IFERROR(VLOOKUP(D9,DB!A:K,11,0),"")</f>
        <v/>
      </c>
      <c r="C9" s="125"/>
      <c r="D9" s="124"/>
      <c r="E9" s="106"/>
      <c r="F9" s="126"/>
      <c r="G9" s="72">
        <f ca="1">IFERROR(NOW()-F9,"-")</f>
        <v>45987.865175347222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45987.865175347222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45987.865175347222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45987.865175347222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45987.865175347222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45987.865175347222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45987.865175347222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45987.865175347222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45987.865175347222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45987.865175347222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45987.865175347222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45987.865175347222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45987.865175347222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45987.865175347222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45987.865175347222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45987.865175347222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45987.865175347222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45987.865175347222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45987.865175347222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45987.865175347222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45987.865175347222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45987.865175347222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45987.865175347222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45987.865175347222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45987.865175347222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45987.865175347222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45987.865175347222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45987.865175347222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45987.865175347222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45987.865175347222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45987.865175347222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45987.865175347222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45987.865175347222</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2025-11-26T17:47:55Z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